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FEPCACAO\2022 fepcacao\LEY DE TRANSPARENCIA\4.1\"/>
    </mc:Choice>
  </mc:AlternateContent>
  <xr:revisionPtr revIDLastSave="1" documentId="13_ncr:1_{C514A9B8-BC82-4F61-9CB6-8EB18D78F49E}" xr6:coauthVersionLast="47" xr6:coauthVersionMax="47" xr10:uidLastSave="{B7BFF352-7C79-4C8F-8C1F-A704AF6E2FA2}"/>
  <bookViews>
    <workbookView xWindow="-110" yWindow="-110" windowWidth="19420" windowHeight="10300" xr2:uid="{E0A2FDC1-5B15-495C-B727-5DFAB27C2FD5}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</sheets>
  <externalReferences>
    <externalReference r:id="rId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4" l="1"/>
  <c r="G56" i="4" l="1"/>
  <c r="E56" i="4"/>
  <c r="D56" i="4"/>
  <c r="H56" i="4"/>
  <c r="I56" i="4"/>
  <c r="F56" i="4" l="1"/>
  <c r="C56" i="4"/>
  <c r="J56" i="4" l="1"/>
  <c r="N12" i="1" l="1"/>
  <c r="M12" i="1"/>
  <c r="L12" i="1"/>
  <c r="K12" i="1"/>
  <c r="J12" i="1"/>
  <c r="I12" i="1"/>
  <c r="H12" i="1"/>
  <c r="G12" i="1"/>
  <c r="F12" i="1"/>
  <c r="E12" i="1"/>
  <c r="D12" i="1"/>
  <c r="C12" i="1"/>
  <c r="B12" i="1"/>
  <c r="H11" i="1"/>
  <c r="G11" i="1"/>
  <c r="D11" i="1"/>
  <c r="N10" i="1"/>
  <c r="L9" i="1"/>
  <c r="L8" i="1" s="1"/>
  <c r="J9" i="1"/>
  <c r="M8" i="1"/>
  <c r="M11" i="1" s="1"/>
  <c r="K8" i="1"/>
  <c r="K11" i="1" s="1"/>
  <c r="I8" i="1"/>
  <c r="I11" i="1" s="1"/>
  <c r="F8" i="1"/>
  <c r="F11" i="1" s="1"/>
  <c r="E8" i="1"/>
  <c r="E11" i="1" s="1"/>
  <c r="C8" i="1"/>
  <c r="C11" i="1" s="1"/>
  <c r="B8" i="1"/>
  <c r="B11" i="1" s="1"/>
  <c r="L7" i="1"/>
  <c r="N7" i="1" l="1"/>
  <c r="J8" i="1"/>
  <c r="J11" i="1" s="1"/>
  <c r="L11" i="1"/>
  <c r="N9" i="1" l="1"/>
  <c r="N8" i="1" l="1"/>
  <c r="N11" i="1" s="1"/>
</calcChain>
</file>

<file path=xl/sharedStrings.xml><?xml version="1.0" encoding="utf-8"?>
<sst xmlns="http://schemas.openxmlformats.org/spreadsheetml/2006/main" count="432" uniqueCount="198">
  <si>
    <t>DIRECCION DE CADENAS AGRICOLAS Y FORESTALES</t>
  </si>
  <si>
    <t>PROGRAMA DE SEGUIMIENTO Y EVALUACION FONDOS PARAFISCALES</t>
  </si>
  <si>
    <t>CUADRO CONTROL DE APROPIACION  2017</t>
  </si>
  <si>
    <t>FONDO DE ESTABILIZACION DE PRECIOS DEL CACAO</t>
  </si>
  <si>
    <t>Cifras en Pesos $</t>
  </si>
  <si>
    <t>INGRESOS</t>
  </si>
  <si>
    <t xml:space="preserve">PRESUPUESTO                VIGENCIA 2017 </t>
  </si>
  <si>
    <t>ADICION PRESUPUESTAL A LA VIGENCIA 2017 ACUERDO 001-17</t>
  </si>
  <si>
    <t>INCORPORACION SUPERAVIT VIGENCIA 2016 ACUERDO 005-17</t>
  </si>
  <si>
    <t>ADICION PRESUPUESTAL A LA VIGENCIA 2017 ACUERDO 006-17</t>
  </si>
  <si>
    <t xml:space="preserve">TRASLADO INTERNO 002-17                       </t>
  </si>
  <si>
    <t xml:space="preserve">TRASLADO INTERNO 004-17                       </t>
  </si>
  <si>
    <t>ADICION PRESUPUESTAL A LA VIGENCIA 2017 ACUERDO 012-17</t>
  </si>
  <si>
    <t xml:space="preserve">TRASLADO INTERNO 006-17                       </t>
  </si>
  <si>
    <t>REDUCCION PRESUPUESTAL ACUERDO 017-17</t>
  </si>
  <si>
    <t xml:space="preserve">TRASLADO INTERNO 008-17                       </t>
  </si>
  <si>
    <t>REDUCCION PRESUPUESTAL ACUERDO 021-17</t>
  </si>
  <si>
    <t xml:space="preserve">TRASLADO INTERNO 010-17                       </t>
  </si>
  <si>
    <t>PRESUPUESTO                VIGENCIA 2017 CON TRASLADO INTERNO 010-17</t>
  </si>
  <si>
    <t xml:space="preserve">SUPERAVIT DE LA RESERVA DE ESTABILIZACION </t>
  </si>
  <si>
    <t xml:space="preserve">INGRESOS FINANCIEROS  </t>
  </si>
  <si>
    <t>Intereses Financieros</t>
  </si>
  <si>
    <t>MECANISMO DE CESIÓN</t>
  </si>
  <si>
    <t>TOTAL INGRESOS</t>
  </si>
  <si>
    <t>EGRESOS</t>
  </si>
  <si>
    <t>SERVICIOS PERSONALES</t>
  </si>
  <si>
    <t xml:space="preserve">Sueldo Asistente Secretaría Técnica </t>
  </si>
  <si>
    <t>Prima de Servicios</t>
  </si>
  <si>
    <t>Vacaciones</t>
  </si>
  <si>
    <t>Auxilio de transporte</t>
  </si>
  <si>
    <t>Cesantias</t>
  </si>
  <si>
    <t>Int/Cesantias</t>
  </si>
  <si>
    <t>Dotacion</t>
  </si>
  <si>
    <t>Aportes Seguridad Social</t>
  </si>
  <si>
    <t>Aportes Cajas de Compensación</t>
  </si>
  <si>
    <t>Aportes ICBF</t>
  </si>
  <si>
    <t>Aportes SENA</t>
  </si>
  <si>
    <t xml:space="preserve">HONORARIOS SECRETARIA TÉCNICA </t>
  </si>
  <si>
    <t>HONORARIOS CONTADOR</t>
  </si>
  <si>
    <t>HONORARIOS AUDITORIA INTERNA</t>
  </si>
  <si>
    <t>HONORARIOS ASESORIA IMPLEMENTACION NICSP</t>
  </si>
  <si>
    <t>GASTOS GENERALES</t>
  </si>
  <si>
    <t xml:space="preserve">CUOTA DE CONTROL FISCAL                      </t>
  </si>
  <si>
    <t xml:space="preserve">MUEBLES Y EQUIPO DE OFICINA              </t>
  </si>
  <si>
    <t>PAPELERÍA, FOTOCOPIAS, Y ÚTILES DE OFICINA</t>
  </si>
  <si>
    <t>MANTENIMIENTO Y REPARACIONES</t>
  </si>
  <si>
    <t xml:space="preserve">IMPRESOS Y PUBLICACIONES                    </t>
  </si>
  <si>
    <t>ASEO Y CAFETERÍA</t>
  </si>
  <si>
    <t>PORTES Y CORREO</t>
  </si>
  <si>
    <t>TRANSPORTE URBANO, FLETES Y ACARREO</t>
  </si>
  <si>
    <t>MANT. PAGINA WEB FEPCACAO</t>
  </si>
  <si>
    <t>ARRIENDOS</t>
  </si>
  <si>
    <t>SERVICIOS PÚBLICOS Y TELÉFONOS</t>
  </si>
  <si>
    <t>VIÁTICOS Y GASTOS DE VIAJE</t>
  </si>
  <si>
    <t xml:space="preserve">IMPUESTOS Y GASTOS LEGALES                </t>
  </si>
  <si>
    <t xml:space="preserve">COMISIONES Y GASTOS FINANCIEROS     </t>
  </si>
  <si>
    <t xml:space="preserve">SUSCRIPCIONES Y AFILIACIONES              </t>
  </si>
  <si>
    <t xml:space="preserve">GASTOS COMITÉ DIRECTIVO                     </t>
  </si>
  <si>
    <t xml:space="preserve">CAPACITACIÓN                                            </t>
  </si>
  <si>
    <t xml:space="preserve">SEGURO ACTIVOS                                        </t>
  </si>
  <si>
    <t xml:space="preserve">CONTRAPRESTACION POR ADMINISTRACION                      </t>
  </si>
  <si>
    <t>GASTOS DE INVERSIÓN</t>
  </si>
  <si>
    <t>MECANISMO DE COMPENSACIÓN</t>
  </si>
  <si>
    <t>TOTAL INVERSIÓN Y FUNCIONAMIENTO</t>
  </si>
  <si>
    <t>RESERVA DE ESTABILIZACIÓN</t>
  </si>
  <si>
    <t xml:space="preserve">TOTAL PRESUPUESTO </t>
  </si>
  <si>
    <t>CUADRO CONTROL DE APROPIACION  2018</t>
  </si>
  <si>
    <t xml:space="preserve">PRESUPUESTO                VIGENCIA 2018
ACUERDO 022-17 </t>
  </si>
  <si>
    <t>INCORPORACIÓN SUPERÁVIT  VIGENCIA 2017 ACUERDO 004-18</t>
  </si>
  <si>
    <t>ADICION Y REDUCCION PRESUPUESTAL A LA VIGENCIA 2018 ACUERDO 005-18</t>
  </si>
  <si>
    <t>TRASLADO INTERNO
002-18</t>
  </si>
  <si>
    <t>TRASLADO INTERNO
004-18</t>
  </si>
  <si>
    <t>AJUSTE SUPERÁVIT  FIDUCOLDEX ACUERDO 012-18</t>
  </si>
  <si>
    <t>ADICION PRESUPUESTAL A LA VIGENCIA 2018 ACUERDO 016-18</t>
  </si>
  <si>
    <t>TRASLADO INTERNO
006-18</t>
  </si>
  <si>
    <t>REDUCCIÓN PRESUPUESTAL ACUERDO 020-18</t>
  </si>
  <si>
    <t>TRASLADO INTERNO
008-18</t>
  </si>
  <si>
    <t>PRESUPUESTO                VIGENCIA 2018 AJUSTADO CON TRASLADO INTERNO 008-18</t>
  </si>
  <si>
    <t>SUPERÁVIT DE LA RESERVA DE ESTABILIZACION</t>
  </si>
  <si>
    <t>INGRESOS NO OPERACIONALES</t>
  </si>
  <si>
    <t>INTERESES FINANCIEROS</t>
  </si>
  <si>
    <t>INGRESOS OPERACIONALES</t>
  </si>
  <si>
    <t>,</t>
  </si>
  <si>
    <t>SUELDO ASISTENTE SECRETARÍA TÉCNICA</t>
  </si>
  <si>
    <t>PRIMA DE SERVICIOS</t>
  </si>
  <si>
    <t>VACACIONES</t>
  </si>
  <si>
    <t>AUXILIO DE TRANSPORTE</t>
  </si>
  <si>
    <t>CESANTIAS</t>
  </si>
  <si>
    <t>INT/CESANTIAS</t>
  </si>
  <si>
    <t>DOTACION</t>
  </si>
  <si>
    <t>APORTES SEGURIDAD SOCIAL</t>
  </si>
  <si>
    <t>APORTES CAJAS DE COMPENSACIÓN</t>
  </si>
  <si>
    <t>APORTES ICBF</t>
  </si>
  <si>
    <t>APORTES SENA</t>
  </si>
  <si>
    <t>HONORARIOS SECRETARIA TÉCNICA</t>
  </si>
  <si>
    <t>HONORARIOS ASESORÍA IMPLEMENTACIÓN NICSP</t>
  </si>
  <si>
    <t>CUOTA DE CONTROL FISCAL</t>
  </si>
  <si>
    <t>MUEBLES Y EQUIPO DE OFICINA</t>
  </si>
  <si>
    <t>IMPRESOS Y PUBLICACIONES</t>
  </si>
  <si>
    <t xml:space="preserve">PORTES Y CORREO                                                                     </t>
  </si>
  <si>
    <t>MANTENIMIENTO PAGINA WEB FEPCACAO</t>
  </si>
  <si>
    <t>IMPUESTOS Y GASTOS LEGALES</t>
  </si>
  <si>
    <t>COMISIONES Y GASTOS FINANCIEROS</t>
  </si>
  <si>
    <t>SUSCRIPCIONES Y AFILIACIONES</t>
  </si>
  <si>
    <t>GASTOS COMITÉ DIRECTIVO</t>
  </si>
  <si>
    <t>CAPACITACIÓN</t>
  </si>
  <si>
    <t>SEGURO ACTIVOS</t>
  </si>
  <si>
    <t>CONTRAPRESTACION POR ADMINISTRACION</t>
  </si>
  <si>
    <t>TOTAL PRESUPUESTO</t>
  </si>
  <si>
    <t>CUADRO CONTROL DE APROPIACION  2019</t>
  </si>
  <si>
    <t>ACUERDO 
No.021-18</t>
  </si>
  <si>
    <t>ACUERDO 
No.003-19</t>
  </si>
  <si>
    <t>ACUERDO 
No.004-19</t>
  </si>
  <si>
    <t>TRASLADO INTERNO 
No.001-19</t>
  </si>
  <si>
    <t>ACUERDO 
No.009-19</t>
  </si>
  <si>
    <t>ACUERDO 
No.017-19</t>
  </si>
  <si>
    <t>ACUERDO 
No.020-19</t>
  </si>
  <si>
    <t>ACUERDO 
No.023-19</t>
  </si>
  <si>
    <t>TRASLADO INTERNO 
No.004-19</t>
  </si>
  <si>
    <t>APROPIACIÓN</t>
  </si>
  <si>
    <t>CUENTAS / CONCEPTOS</t>
  </si>
  <si>
    <t>APROPIACIÓN INICIAL</t>
  </si>
  <si>
    <t>INCORPORACIÓN SUPERÁVIT</t>
  </si>
  <si>
    <t>ADICCIÓN Y REDUCCIÓN</t>
  </si>
  <si>
    <t>VIGENCIA</t>
  </si>
  <si>
    <t>ADICCIÓN</t>
  </si>
  <si>
    <t>REDUCCIÓN</t>
  </si>
  <si>
    <t>DEFINITIVA</t>
  </si>
  <si>
    <t>Superávit de la Reserva de Estabilización</t>
  </si>
  <si>
    <t>Mecanismos  de Cesión</t>
  </si>
  <si>
    <t>OTROS INGRESOS</t>
  </si>
  <si>
    <t>Salarios Asistente Secretaria Técnica</t>
  </si>
  <si>
    <t>Auxilio de Transporte</t>
  </si>
  <si>
    <t>Cesantías</t>
  </si>
  <si>
    <t>Intereses sobre cesantías</t>
  </si>
  <si>
    <t>Dotación</t>
  </si>
  <si>
    <t>Cajas de Compensación</t>
  </si>
  <si>
    <t>Honorarios Secretaria técnica</t>
  </si>
  <si>
    <t>Honorarios  Contador</t>
  </si>
  <si>
    <t>Honorarios  Auditoria Interna</t>
  </si>
  <si>
    <t>Cuota de Control Fiscal</t>
  </si>
  <si>
    <t>Muebles y Equipos de Oficina</t>
  </si>
  <si>
    <t>Papelería, fotocopias y Útiles de Oficina</t>
  </si>
  <si>
    <t>Mantenimiento y Reparaciones</t>
  </si>
  <si>
    <t>Impresos y Publicaciones</t>
  </si>
  <si>
    <t>Aseo y Cafetería</t>
  </si>
  <si>
    <t>Comunicaciones y Transportes</t>
  </si>
  <si>
    <t>Mantenimiento Pagina web FEPCACAO</t>
  </si>
  <si>
    <t>Arriendos</t>
  </si>
  <si>
    <t>Servicios Públicos y teléfonos</t>
  </si>
  <si>
    <t>Viáticos y Gastos de viaje</t>
  </si>
  <si>
    <t>Impuestos y Gastos Legales</t>
  </si>
  <si>
    <t>Comisión y Gastos Financieros</t>
  </si>
  <si>
    <t>Suscripciones y Afiliaciones</t>
  </si>
  <si>
    <t>Gastos Comité Directivo</t>
  </si>
  <si>
    <t xml:space="preserve">Capacitación </t>
  </si>
  <si>
    <t>Seguro Activos</t>
  </si>
  <si>
    <t>CONTRAPRESTACIÓN DE ADMINISTRACION</t>
  </si>
  <si>
    <t xml:space="preserve">Contraprestación por administración </t>
  </si>
  <si>
    <t xml:space="preserve"> TOTAL GASTOS DE FUNCIONAMIENTO</t>
  </si>
  <si>
    <t>GASTOS DE INVERSION</t>
  </si>
  <si>
    <t>Mecanismo de Compensación</t>
  </si>
  <si>
    <t>TOTAL INVERSION Y FUNCIONAMIENTO</t>
  </si>
  <si>
    <t>CUADRO CONTROL DE APROPIACION  2020</t>
  </si>
  <si>
    <t>ACUERDO 
No.024-19</t>
  </si>
  <si>
    <t>ACUERDO 
No.003-20</t>
  </si>
  <si>
    <t>ACUERDO 
No.004-20</t>
  </si>
  <si>
    <t>TRASLADO INTERNO 
No.001-20</t>
  </si>
  <si>
    <t>TRASLADO INTERNO 
No.004-20</t>
  </si>
  <si>
    <t>ACUERDO 
No.016-20</t>
  </si>
  <si>
    <t>TRASLADO INTERNO 
No.006-20</t>
  </si>
  <si>
    <t>ADICIÓN Y REDUCCIÓN</t>
  </si>
  <si>
    <t>Otros Ingresos</t>
  </si>
  <si>
    <t>Mantenimiento Página web FEPCACAO</t>
  </si>
  <si>
    <t>Comisiones y Gastos Financieros</t>
  </si>
  <si>
    <t xml:space="preserve">Contraprestación por Administración </t>
  </si>
  <si>
    <t>Cifra de control</t>
  </si>
  <si>
    <t>CUADRO CONTROL DE APROPIACION  2021</t>
  </si>
  <si>
    <t>ACUERDO 
No.017-20</t>
  </si>
  <si>
    <t>ACUERDO 
No.003-21</t>
  </si>
  <si>
    <t>ACUERDO 
No.004-21</t>
  </si>
  <si>
    <t>ACUERDO 
No.011-21</t>
  </si>
  <si>
    <t>ACUERDO 
No.018-21</t>
  </si>
  <si>
    <t>TRASLADO INTERNO
NO.003-21</t>
  </si>
  <si>
    <t>ADICIÓN</t>
  </si>
  <si>
    <t>Sueldo Asistente Secretaria Técnica</t>
  </si>
  <si>
    <t>Dotación personal</t>
  </si>
  <si>
    <t>|</t>
  </si>
  <si>
    <t>Honorarios Asesor Jurídico</t>
  </si>
  <si>
    <t>CUADRO CONTROL DE APROPIACION  2022</t>
  </si>
  <si>
    <t>ACUERDO 
No.021-21</t>
  </si>
  <si>
    <t>ACUERDO 
No.003-22</t>
  </si>
  <si>
    <t>ACUERDO 
No.004-22</t>
  </si>
  <si>
    <t>TRASLADO INTERNO
No.002-22</t>
  </si>
  <si>
    <t>ACUERDO 
No.014-22</t>
  </si>
  <si>
    <t>Intereses de Mora</t>
  </si>
  <si>
    <t>Sueldos</t>
  </si>
  <si>
    <t>Muebles, Equipos de Oficina y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</si>
</sst>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.00\ _$_-;\-* #,##0.00\ _$_-;_-* &quot;-&quot;??\ _$_-;_-@_-"/>
    <numFmt numFmtId="168" formatCode="_(* #,##0.00_);_(* \(#,##0.00\);_(* &quot;-&quot;??_);_(@_)"/>
    <numFmt numFmtId="169" formatCode="_-&quot;$&quot;* #,##0.00_-;\-&quot;$&quot;* #,##0.00_-;_-&quot;$&quot;* &quot;-&quot;??_-;_-@_-"/>
    <numFmt numFmtId="170" formatCode="_(&quot;$&quot;\ * #,##0.00_);_(&quot;$&quot;\ * \(#,##0.00\);_(&quot;$&quot;\ * &quot;-&quot;??_);_(@_)"/>
    <numFmt numFmtId="171" formatCode="_-* #,##0_-;\-* #,##0_-;_-* &quot;-&quot;??_-;_-@_-"/>
    <numFmt numFmtId="172" formatCode="_ * #,##0.00_ ;_ * \-#,##0.00_ ;_ * &quot;-&quot;??_ ;_ @_ "/>
    <numFmt numFmtId="173" formatCode="_ * #,##0_ ;_ * \-#,##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Verdana   "/>
    </font>
    <font>
      <sz val="11"/>
      <color rgb="FF9C6500"/>
      <name val="Calibri"/>
      <family val="2"/>
      <scheme val="minor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19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/>
    <xf numFmtId="0" fontId="26" fillId="0" borderId="0"/>
    <xf numFmtId="0" fontId="1" fillId="24" borderId="0" applyNumberFormat="0" applyBorder="0" applyAlignment="0" applyProtection="0"/>
    <xf numFmtId="0" fontId="1" fillId="8" borderId="8" applyNumberFormat="0" applyFont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165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4" fontId="28" fillId="0" borderId="0" applyFont="0" applyFill="0" applyBorder="0" applyAlignment="0" applyProtection="0"/>
    <xf numFmtId="0" fontId="1" fillId="8" borderId="8" applyNumberFormat="0" applyFon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46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8" fontId="21" fillId="0" borderId="12" xfId="43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8" fontId="21" fillId="0" borderId="12" xfId="1" applyNumberFormat="1" applyFont="1" applyFill="1" applyBorder="1" applyAlignment="1">
      <alignment horizontal="center" vertical="center" wrapText="1"/>
    </xf>
    <xf numFmtId="168" fontId="16" fillId="0" borderId="12" xfId="1" applyNumberFormat="1" applyFont="1" applyFill="1" applyBorder="1" applyAlignment="1">
      <alignment horizontal="center" vertical="center" wrapText="1"/>
    </xf>
    <xf numFmtId="166" fontId="16" fillId="0" borderId="12" xfId="43" applyNumberFormat="1" applyFont="1" applyFill="1" applyBorder="1" applyAlignment="1">
      <alignment horizontal="center" vertical="center" wrapText="1"/>
    </xf>
    <xf numFmtId="0" fontId="22" fillId="0" borderId="12" xfId="0" applyFont="1" applyBorder="1"/>
    <xf numFmtId="166" fontId="16" fillId="0" borderId="12" xfId="43" applyNumberFormat="1" applyFont="1" applyFill="1" applyBorder="1"/>
    <xf numFmtId="166" fontId="1" fillId="0" borderId="12" xfId="43" applyNumberFormat="1" applyFont="1" applyFill="1" applyBorder="1"/>
    <xf numFmtId="166" fontId="21" fillId="0" borderId="12" xfId="1" applyNumberFormat="1" applyFont="1" applyFill="1" applyBorder="1"/>
    <xf numFmtId="166" fontId="23" fillId="0" borderId="12" xfId="1" applyNumberFormat="1" applyFont="1" applyFill="1" applyBorder="1"/>
    <xf numFmtId="166" fontId="1" fillId="0" borderId="13" xfId="1" applyNumberFormat="1" applyFont="1" applyFill="1" applyBorder="1"/>
    <xf numFmtId="0" fontId="20" fillId="0" borderId="12" xfId="0" applyFont="1" applyBorder="1"/>
    <xf numFmtId="166" fontId="16" fillId="0" borderId="12" xfId="1" applyNumberFormat="1" applyFont="1" applyFill="1" applyBorder="1"/>
    <xf numFmtId="0" fontId="22" fillId="0" borderId="14" xfId="0" applyFont="1" applyBorder="1"/>
    <xf numFmtId="166" fontId="1" fillId="0" borderId="15" xfId="43" applyNumberFormat="1" applyFont="1" applyFill="1" applyBorder="1"/>
    <xf numFmtId="166" fontId="23" fillId="0" borderId="15" xfId="43" applyNumberFormat="1" applyFont="1" applyFill="1" applyBorder="1"/>
    <xf numFmtId="166" fontId="21" fillId="0" borderId="15" xfId="1" applyNumberFormat="1" applyFont="1" applyFill="1" applyBorder="1"/>
    <xf numFmtId="166" fontId="23" fillId="0" borderId="15" xfId="1" applyNumberFormat="1" applyFont="1" applyFill="1" applyBorder="1"/>
    <xf numFmtId="166" fontId="23" fillId="0" borderId="16" xfId="1" applyNumberFormat="1" applyFont="1" applyFill="1" applyBorder="1"/>
    <xf numFmtId="166" fontId="1" fillId="0" borderId="17" xfId="1" applyNumberFormat="1" applyFont="1" applyFill="1" applyBorder="1"/>
    <xf numFmtId="0" fontId="20" fillId="0" borderId="18" xfId="0" applyFont="1" applyBorder="1"/>
    <xf numFmtId="166" fontId="21" fillId="0" borderId="19" xfId="43" applyNumberFormat="1" applyFont="1" applyFill="1" applyBorder="1"/>
    <xf numFmtId="166" fontId="1" fillId="0" borderId="19" xfId="43" applyNumberFormat="1" applyFont="1" applyFill="1" applyBorder="1"/>
    <xf numFmtId="166" fontId="21" fillId="0" borderId="19" xfId="1" applyNumberFormat="1" applyFont="1" applyFill="1" applyBorder="1"/>
    <xf numFmtId="166" fontId="21" fillId="0" borderId="16" xfId="1" applyNumberFormat="1" applyFont="1" applyFill="1" applyBorder="1"/>
    <xf numFmtId="166" fontId="16" fillId="0" borderId="19" xfId="1" applyNumberFormat="1" applyFont="1" applyFill="1" applyBorder="1"/>
    <xf numFmtId="166" fontId="1" fillId="0" borderId="19" xfId="1" applyNumberFormat="1" applyFont="1" applyFill="1" applyBorder="1"/>
    <xf numFmtId="0" fontId="20" fillId="0" borderId="11" xfId="0" applyFont="1" applyBorder="1"/>
    <xf numFmtId="166" fontId="21" fillId="0" borderId="12" xfId="43" applyNumberFormat="1" applyFont="1" applyFill="1" applyBorder="1"/>
    <xf numFmtId="168" fontId="16" fillId="0" borderId="12" xfId="43" applyNumberFormat="1" applyFont="1" applyFill="1" applyBorder="1" applyAlignment="1">
      <alignment horizontal="center" vertical="center" wrapText="1"/>
    </xf>
    <xf numFmtId="166" fontId="21" fillId="0" borderId="12" xfId="1" applyNumberFormat="1" applyFont="1" applyFill="1" applyBorder="1" applyAlignment="1">
      <alignment horizontal="center" vertical="center" wrapText="1"/>
    </xf>
    <xf numFmtId="166" fontId="16" fillId="0" borderId="12" xfId="1" applyNumberFormat="1" applyFont="1" applyFill="1" applyBorder="1" applyAlignment="1">
      <alignment horizontal="center" vertical="center" wrapText="1"/>
    </xf>
    <xf numFmtId="166" fontId="21" fillId="0" borderId="12" xfId="1" applyNumberFormat="1" applyFont="1" applyFill="1" applyBorder="1" applyAlignment="1">
      <alignment vertical="center"/>
    </xf>
    <xf numFmtId="166" fontId="1" fillId="0" borderId="15" xfId="1" applyNumberFormat="1" applyFont="1" applyFill="1" applyBorder="1"/>
    <xf numFmtId="166" fontId="1" fillId="0" borderId="16" xfId="1" applyNumberFormat="1" applyFont="1" applyFill="1" applyBorder="1"/>
    <xf numFmtId="168" fontId="1" fillId="0" borderId="15" xfId="1" applyNumberFormat="1" applyFont="1" applyFill="1" applyBorder="1"/>
    <xf numFmtId="0" fontId="22" fillId="0" borderId="20" xfId="0" applyFont="1" applyBorder="1"/>
    <xf numFmtId="0" fontId="22" fillId="0" borderId="21" xfId="0" applyFont="1" applyBorder="1"/>
    <xf numFmtId="0" fontId="22" fillId="0" borderId="19" xfId="0" applyFont="1" applyBorder="1" applyAlignment="1">
      <alignment vertical="center"/>
    </xf>
    <xf numFmtId="166" fontId="23" fillId="0" borderId="13" xfId="1" applyNumberFormat="1" applyFont="1" applyFill="1" applyBorder="1"/>
    <xf numFmtId="166" fontId="24" fillId="0" borderId="16" xfId="1" applyNumberFormat="1" applyFont="1" applyFill="1" applyBorder="1"/>
    <xf numFmtId="166" fontId="24" fillId="0" borderId="15" xfId="1" applyNumberFormat="1" applyFont="1" applyFill="1" applyBorder="1"/>
    <xf numFmtId="0" fontId="22" fillId="0" borderId="20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168" fontId="1" fillId="0" borderId="13" xfId="1" applyNumberFormat="1" applyFont="1" applyFill="1" applyBorder="1"/>
    <xf numFmtId="168" fontId="16" fillId="0" borderId="12" xfId="1" applyNumberFormat="1" applyFont="1" applyFill="1" applyBorder="1"/>
    <xf numFmtId="0" fontId="22" fillId="0" borderId="22" xfId="0" applyFont="1" applyBorder="1"/>
    <xf numFmtId="166" fontId="23" fillId="0" borderId="16" xfId="43" applyNumberFormat="1" applyFont="1" applyFill="1" applyBorder="1"/>
    <xf numFmtId="166" fontId="1" fillId="0" borderId="13" xfId="43" applyNumberFormat="1" applyFont="1" applyFill="1" applyBorder="1"/>
    <xf numFmtId="166" fontId="21" fillId="0" borderId="23" xfId="1" applyNumberFormat="1" applyFont="1" applyFill="1" applyBorder="1"/>
    <xf numFmtId="0" fontId="22" fillId="0" borderId="22" xfId="0" applyFont="1" applyBorder="1" applyAlignment="1">
      <alignment vertical="center"/>
    </xf>
    <xf numFmtId="166" fontId="25" fillId="0" borderId="12" xfId="1" applyNumberFormat="1" applyFont="1" applyFill="1" applyBorder="1"/>
    <xf numFmtId="166" fontId="1" fillId="0" borderId="12" xfId="1" applyNumberFormat="1" applyFont="1" applyFill="1" applyBorder="1"/>
    <xf numFmtId="0" fontId="18" fillId="0" borderId="11" xfId="0" applyFont="1" applyBorder="1" applyAlignment="1">
      <alignment vertical="center"/>
    </xf>
    <xf numFmtId="166" fontId="21" fillId="0" borderId="24" xfId="1" applyNumberFormat="1" applyFont="1" applyFill="1" applyBorder="1"/>
    <xf numFmtId="0" fontId="18" fillId="40" borderId="30" xfId="0" applyFont="1" applyFill="1" applyBorder="1" applyAlignment="1">
      <alignment horizontal="center"/>
    </xf>
    <xf numFmtId="0" fontId="19" fillId="33" borderId="25" xfId="0" applyFont="1" applyFill="1" applyBorder="1"/>
    <xf numFmtId="0" fontId="18" fillId="40" borderId="26" xfId="0" applyFont="1" applyFill="1" applyBorder="1" applyAlignment="1" applyProtection="1">
      <alignment horizontal="center" vertical="center" wrapText="1"/>
      <protection locked="0"/>
    </xf>
    <xf numFmtId="0" fontId="18" fillId="40" borderId="27" xfId="0" applyFont="1" applyFill="1" applyBorder="1" applyAlignment="1">
      <alignment horizontal="center" vertical="center"/>
    </xf>
    <xf numFmtId="0" fontId="18" fillId="40" borderId="37" xfId="0" applyFont="1" applyFill="1" applyBorder="1" applyAlignment="1" applyProtection="1">
      <alignment horizontal="center" vertical="center" wrapText="1"/>
      <protection locked="0"/>
    </xf>
    <xf numFmtId="173" fontId="19" fillId="0" borderId="0" xfId="0" applyNumberFormat="1" applyFont="1"/>
    <xf numFmtId="0" fontId="18" fillId="40" borderId="33" xfId="0" applyFont="1" applyFill="1" applyBorder="1" applyAlignment="1">
      <alignment horizontal="center"/>
    </xf>
    <xf numFmtId="0" fontId="18" fillId="40" borderId="28" xfId="0" applyFont="1" applyFill="1" applyBorder="1"/>
    <xf numFmtId="0" fontId="19" fillId="0" borderId="25" xfId="0" applyFont="1" applyBorder="1"/>
    <xf numFmtId="0" fontId="18" fillId="40" borderId="26" xfId="0" applyFont="1" applyFill="1" applyBorder="1" applyAlignment="1">
      <alignment horizontal="center" vertical="center" wrapText="1"/>
    </xf>
    <xf numFmtId="0" fontId="18" fillId="40" borderId="25" xfId="0" applyFont="1" applyFill="1" applyBorder="1"/>
    <xf numFmtId="0" fontId="19" fillId="0" borderId="34" xfId="0" applyFont="1" applyBorder="1"/>
    <xf numFmtId="0" fontId="22" fillId="34" borderId="12" xfId="0" applyFont="1" applyFill="1" applyBorder="1"/>
    <xf numFmtId="0" fontId="22" fillId="34" borderId="14" xfId="0" applyFont="1" applyFill="1" applyBorder="1"/>
    <xf numFmtId="0" fontId="22" fillId="33" borderId="20" xfId="0" applyFont="1" applyFill="1" applyBorder="1"/>
    <xf numFmtId="0" fontId="20" fillId="36" borderId="11" xfId="0" applyFont="1" applyFill="1" applyBorder="1"/>
    <xf numFmtId="0" fontId="22" fillId="33" borderId="14" xfId="0" applyFont="1" applyFill="1" applyBorder="1"/>
    <xf numFmtId="0" fontId="22" fillId="33" borderId="21" xfId="0" applyFont="1" applyFill="1" applyBorder="1"/>
    <xf numFmtId="0" fontId="22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wrapText="1"/>
    </xf>
    <xf numFmtId="0" fontId="22" fillId="33" borderId="21" xfId="0" applyFont="1" applyFill="1" applyBorder="1" applyAlignment="1">
      <alignment wrapText="1"/>
    </xf>
    <xf numFmtId="0" fontId="20" fillId="38" borderId="11" xfId="0" applyFont="1" applyFill="1" applyBorder="1" applyAlignment="1">
      <alignment horizontal="center" vertical="center"/>
    </xf>
    <xf numFmtId="0" fontId="20" fillId="38" borderId="11" xfId="0" applyFont="1" applyFill="1" applyBorder="1"/>
    <xf numFmtId="0" fontId="18" fillId="38" borderId="11" xfId="0" applyFont="1" applyFill="1" applyBorder="1" applyAlignment="1">
      <alignment vertical="center"/>
    </xf>
    <xf numFmtId="0" fontId="20" fillId="36" borderId="11" xfId="0" applyFont="1" applyFill="1" applyBorder="1" applyAlignment="1">
      <alignment horizontal="left" vertical="center"/>
    </xf>
    <xf numFmtId="164" fontId="16" fillId="33" borderId="12" xfId="44" applyNumberFormat="1" applyFont="1" applyFill="1" applyBorder="1"/>
    <xf numFmtId="164" fontId="1" fillId="33" borderId="15" xfId="44" applyNumberFormat="1" applyFont="1" applyFill="1" applyBorder="1"/>
    <xf numFmtId="164" fontId="16" fillId="36" borderId="12" xfId="44" applyNumberFormat="1" applyFont="1" applyFill="1" applyBorder="1"/>
    <xf numFmtId="164" fontId="16" fillId="38" borderId="12" xfId="44" applyNumberFormat="1" applyFont="1" applyFill="1" applyBorder="1"/>
    <xf numFmtId="164" fontId="21" fillId="39" borderId="12" xfId="44" applyNumberFormat="1" applyFont="1" applyFill="1" applyBorder="1"/>
    <xf numFmtId="164" fontId="23" fillId="37" borderId="15" xfId="44" applyNumberFormat="1" applyFont="1" applyFill="1" applyBorder="1"/>
    <xf numFmtId="164" fontId="23" fillId="35" borderId="16" xfId="44" applyNumberFormat="1" applyFont="1" applyFill="1" applyBorder="1"/>
    <xf numFmtId="164" fontId="23" fillId="35" borderId="15" xfId="44" applyNumberFormat="1" applyFont="1" applyFill="1" applyBorder="1"/>
    <xf numFmtId="171" fontId="16" fillId="40" borderId="12" xfId="44" applyNumberFormat="1" applyFont="1" applyFill="1" applyBorder="1" applyAlignment="1">
      <alignment horizontal="center" vertical="center" wrapText="1"/>
    </xf>
    <xf numFmtId="164" fontId="20" fillId="38" borderId="12" xfId="44" applyNumberFormat="1" applyFont="1" applyFill="1" applyBorder="1" applyAlignment="1">
      <alignment horizontal="center" vertical="center" wrapText="1"/>
    </xf>
    <xf numFmtId="164" fontId="20" fillId="36" borderId="12" xfId="44" applyNumberFormat="1" applyFont="1" applyFill="1" applyBorder="1" applyAlignment="1">
      <alignment horizontal="center" vertical="center" wrapText="1"/>
    </xf>
    <xf numFmtId="0" fontId="18" fillId="40" borderId="32" xfId="0" applyFont="1" applyFill="1" applyBorder="1" applyAlignment="1">
      <alignment horizontal="center"/>
    </xf>
    <xf numFmtId="0" fontId="19" fillId="0" borderId="0" xfId="0" applyFont="1"/>
    <xf numFmtId="166" fontId="18" fillId="40" borderId="29" xfId="46" applyNumberFormat="1" applyFont="1" applyFill="1" applyBorder="1" applyProtection="1">
      <protection locked="0"/>
    </xf>
    <xf numFmtId="0" fontId="19" fillId="34" borderId="25" xfId="0" applyFont="1" applyFill="1" applyBorder="1"/>
    <xf numFmtId="0" fontId="18" fillId="40" borderId="25" xfId="47" applyFont="1" applyFill="1" applyBorder="1"/>
    <xf numFmtId="173" fontId="18" fillId="40" borderId="26" xfId="46" applyNumberFormat="1" applyFont="1" applyFill="1" applyBorder="1"/>
    <xf numFmtId="173" fontId="18" fillId="40" borderId="27" xfId="46" applyNumberFormat="1" applyFont="1" applyFill="1" applyBorder="1"/>
    <xf numFmtId="0" fontId="19" fillId="33" borderId="25" xfId="47" applyFont="1" applyFill="1" applyBorder="1"/>
    <xf numFmtId="0" fontId="18" fillId="40" borderId="28" xfId="47" applyFont="1" applyFill="1" applyBorder="1"/>
    <xf numFmtId="173" fontId="18" fillId="40" borderId="29" xfId="46" applyNumberFormat="1" applyFont="1" applyFill="1" applyBorder="1"/>
    <xf numFmtId="172" fontId="19" fillId="0" borderId="0" xfId="46" applyFont="1"/>
    <xf numFmtId="0" fontId="19" fillId="0" borderId="25" xfId="47" applyFont="1" applyBorder="1"/>
    <xf numFmtId="173" fontId="19" fillId="0" borderId="27" xfId="46" applyNumberFormat="1" applyFont="1" applyBorder="1" applyAlignment="1"/>
    <xf numFmtId="173" fontId="18" fillId="40" borderId="26" xfId="46" applyNumberFormat="1" applyFont="1" applyFill="1" applyBorder="1" applyAlignment="1"/>
    <xf numFmtId="0" fontId="19" fillId="34" borderId="25" xfId="47" applyFont="1" applyFill="1" applyBorder="1"/>
    <xf numFmtId="173" fontId="18" fillId="40" borderId="27" xfId="46" applyNumberFormat="1" applyFont="1" applyFill="1" applyBorder="1" applyAlignment="1"/>
    <xf numFmtId="173" fontId="18" fillId="40" borderId="31" xfId="46" applyNumberFormat="1" applyFont="1" applyFill="1" applyBorder="1"/>
    <xf numFmtId="10" fontId="19" fillId="0" borderId="0" xfId="45" applyNumberFormat="1" applyFont="1"/>
    <xf numFmtId="0" fontId="18" fillId="40" borderId="30" xfId="47" applyFont="1" applyFill="1" applyBorder="1" applyAlignment="1">
      <alignment horizontal="center"/>
    </xf>
    <xf numFmtId="0" fontId="18" fillId="40" borderId="27" xfId="47" applyFont="1" applyFill="1" applyBorder="1" applyAlignment="1">
      <alignment horizontal="center" vertical="center"/>
    </xf>
    <xf numFmtId="166" fontId="18" fillId="40" borderId="26" xfId="46" applyNumberFormat="1" applyFont="1" applyFill="1" applyBorder="1"/>
    <xf numFmtId="166" fontId="18" fillId="40" borderId="29" xfId="46" applyNumberFormat="1" applyFont="1" applyFill="1" applyBorder="1"/>
    <xf numFmtId="173" fontId="19" fillId="0" borderId="26" xfId="46" applyNumberFormat="1" applyFont="1" applyBorder="1" applyProtection="1">
      <protection locked="0"/>
    </xf>
    <xf numFmtId="173" fontId="19" fillId="0" borderId="26" xfId="46" applyNumberFormat="1" applyFont="1" applyBorder="1" applyAlignment="1" applyProtection="1">
      <protection locked="0"/>
    </xf>
    <xf numFmtId="166" fontId="19" fillId="0" borderId="26" xfId="46" applyNumberFormat="1" applyFont="1" applyBorder="1" applyProtection="1">
      <protection locked="0"/>
    </xf>
    <xf numFmtId="173" fontId="18" fillId="40" borderId="26" xfId="46" applyNumberFormat="1" applyFont="1" applyFill="1" applyBorder="1" applyProtection="1">
      <protection locked="0"/>
    </xf>
    <xf numFmtId="166" fontId="18" fillId="40" borderId="26" xfId="46" applyNumberFormat="1" applyFont="1" applyFill="1" applyBorder="1" applyProtection="1">
      <protection locked="0"/>
    </xf>
    <xf numFmtId="0" fontId="19" fillId="0" borderId="34" xfId="47" applyFont="1" applyBorder="1"/>
    <xf numFmtId="166" fontId="19" fillId="0" borderId="26" xfId="46" applyNumberFormat="1" applyFont="1" applyBorder="1" applyAlignment="1" applyProtection="1">
      <protection locked="0"/>
    </xf>
    <xf numFmtId="0" fontId="18" fillId="40" borderId="32" xfId="47" applyFont="1" applyFill="1" applyBorder="1" applyAlignment="1">
      <alignment horizontal="center"/>
    </xf>
    <xf numFmtId="0" fontId="18" fillId="40" borderId="33" xfId="47" applyFont="1" applyFill="1" applyBorder="1" applyAlignment="1">
      <alignment horizontal="center"/>
    </xf>
    <xf numFmtId="0" fontId="18" fillId="40" borderId="37" xfId="47" applyFont="1" applyFill="1" applyBorder="1" applyAlignment="1" applyProtection="1">
      <alignment horizontal="center" vertical="center" wrapText="1"/>
      <protection locked="0"/>
    </xf>
    <xf numFmtId="0" fontId="18" fillId="40" borderId="26" xfId="47" applyFont="1" applyFill="1" applyBorder="1" applyAlignment="1">
      <alignment horizontal="center" vertical="center" wrapText="1"/>
    </xf>
    <xf numFmtId="0" fontId="18" fillId="40" borderId="26" xfId="47" applyFont="1" applyFill="1" applyBorder="1" applyAlignment="1" applyProtection="1">
      <alignment horizontal="center" vertical="center" wrapText="1"/>
      <protection locked="0"/>
    </xf>
    <xf numFmtId="0" fontId="28" fillId="0" borderId="0" xfId="47"/>
    <xf numFmtId="0" fontId="19" fillId="0" borderId="0" xfId="47" applyFont="1"/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34" xfId="47" applyFont="1" applyBorder="1" applyAlignment="1">
      <alignment horizontal="center"/>
    </xf>
    <xf numFmtId="0" fontId="18" fillId="0" borderId="35" xfId="47" applyFont="1" applyBorder="1" applyAlignment="1">
      <alignment horizontal="center"/>
    </xf>
    <xf numFmtId="0" fontId="18" fillId="0" borderId="36" xfId="47" applyFont="1" applyBorder="1" applyAlignment="1">
      <alignment horizontal="center"/>
    </xf>
    <xf numFmtId="0" fontId="18" fillId="0" borderId="0" xfId="47" applyFont="1" applyAlignment="1">
      <alignment horizontal="center"/>
    </xf>
    <xf numFmtId="0" fontId="18" fillId="0" borderId="10" xfId="47" applyFont="1" applyBorder="1" applyAlignment="1">
      <alignment horizontal="center"/>
    </xf>
    <xf numFmtId="0" fontId="19" fillId="0" borderId="10" xfId="47" applyFont="1" applyBorder="1" applyAlignment="1">
      <alignment horizontal="center"/>
    </xf>
    <xf numFmtId="0" fontId="18" fillId="0" borderId="0" xfId="47" applyFont="1" applyAlignment="1" applyProtection="1">
      <alignment horizontal="center"/>
      <protection locked="0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</cellXfs>
  <cellStyles count="119">
    <cellStyle name="20% - Énfasis1" xfId="20" builtinId="30" customBuiltin="1"/>
    <cellStyle name="20% - Énfasis1 2" xfId="68" xr:uid="{D4B14918-114F-4A11-B618-A4169BB48BA1}"/>
    <cellStyle name="20% - Énfasis1 3" xfId="90" xr:uid="{A1C041B8-4D52-4D28-B4D2-BB342D363A62}"/>
    <cellStyle name="20% - Énfasis1 4" xfId="107" xr:uid="{54EE9238-B937-416F-A125-674ADBED1A1A}"/>
    <cellStyle name="20% - Énfasis2" xfId="24" builtinId="34" customBuiltin="1"/>
    <cellStyle name="20% - Énfasis2 2" xfId="71" xr:uid="{3DA2A107-738A-414C-B3EF-7CAB4A95FEA7}"/>
    <cellStyle name="20% - Énfasis2 3" xfId="87" xr:uid="{54B71360-F85D-4178-B7FE-367681C652A5}"/>
    <cellStyle name="20% - Énfasis2 4" xfId="109" xr:uid="{B801FF40-753D-407F-BA09-EB971CF20D55}"/>
    <cellStyle name="20% - Énfasis3" xfId="28" builtinId="38" customBuiltin="1"/>
    <cellStyle name="20% - Énfasis3 2" xfId="74" xr:uid="{17140098-0143-484C-A384-EC879BEDBB00}"/>
    <cellStyle name="20% - Énfasis3 3" xfId="61" xr:uid="{A0F5DEFC-3032-4B41-AC16-FFAF4517FD84}"/>
    <cellStyle name="20% - Énfasis3 4" xfId="111" xr:uid="{E2A1114A-3F63-47B7-8260-012969680073}"/>
    <cellStyle name="20% - Énfasis4" xfId="32" builtinId="42" customBuiltin="1"/>
    <cellStyle name="20% - Énfasis4 2" xfId="77" xr:uid="{29875778-45FD-4836-AB50-D23A6E4025E7}"/>
    <cellStyle name="20% - Énfasis4 3" xfId="52" xr:uid="{F11476A3-ADF9-4FF5-99C8-E0203C072524}"/>
    <cellStyle name="20% - Énfasis4 4" xfId="113" xr:uid="{D098D8AE-DAE1-49BA-8E14-D9C677E7FDA2}"/>
    <cellStyle name="20% - Énfasis5" xfId="36" builtinId="46" customBuiltin="1"/>
    <cellStyle name="20% - Énfasis5 2" xfId="80" xr:uid="{58A7AC47-51B6-4A08-A6D6-E530E34A8B22}"/>
    <cellStyle name="20% - Énfasis5 3" xfId="55" xr:uid="{AD12E914-5DE8-4510-A5B5-D02319C51FD6}"/>
    <cellStyle name="20% - Énfasis5 4" xfId="115" xr:uid="{23B0BFE5-6743-4754-AA63-9E1FF3E5020B}"/>
    <cellStyle name="20% - Énfasis6" xfId="40" builtinId="50" customBuiltin="1"/>
    <cellStyle name="20% - Énfasis6 2" xfId="83" xr:uid="{E752F4B9-7D1C-4360-B18B-0B1C6314A9C3}"/>
    <cellStyle name="20% - Énfasis6 3" xfId="57" xr:uid="{D258423A-B89A-441A-9ACD-BA4991F1CE01}"/>
    <cellStyle name="20% - Énfasis6 4" xfId="117" xr:uid="{6063F12F-1AC4-4088-A97F-333F5AD596E3}"/>
    <cellStyle name="40% - Énfasis1" xfId="21" builtinId="31" customBuiltin="1"/>
    <cellStyle name="40% - Énfasis1 2" xfId="69" xr:uid="{29CEFB0B-98EA-44D1-96A6-067E84F011B8}"/>
    <cellStyle name="40% - Énfasis1 3" xfId="62" xr:uid="{C7B8B002-707F-4FA2-97F1-2BE6A49B2A4A}"/>
    <cellStyle name="40% - Énfasis1 4" xfId="108" xr:uid="{BB98D643-FBD1-44FC-ACC2-167ECFAB79A6}"/>
    <cellStyle name="40% - Énfasis2" xfId="25" builtinId="35" customBuiltin="1"/>
    <cellStyle name="40% - Énfasis2 2" xfId="72" xr:uid="{F6C0221F-B803-4E0A-9EE3-CB73848DAE1C}"/>
    <cellStyle name="40% - Énfasis2 3" xfId="59" xr:uid="{D3F05953-1B67-4868-AAAF-A958B3F9813E}"/>
    <cellStyle name="40% - Énfasis2 4" xfId="110" xr:uid="{5D14666E-F669-4C4E-9706-13D2ABD51715}"/>
    <cellStyle name="40% - Énfasis3" xfId="29" builtinId="39" customBuiltin="1"/>
    <cellStyle name="40% - Énfasis3 2" xfId="75" xr:uid="{30141181-93A2-4DB1-B259-4B83836B0967}"/>
    <cellStyle name="40% - Énfasis3 3" xfId="53" xr:uid="{C0742303-5FC6-4CB6-830D-04CE888E8007}"/>
    <cellStyle name="40% - Énfasis3 4" xfId="112" xr:uid="{A7DBC9C8-9058-4F03-9C51-251CFBE9EDB1}"/>
    <cellStyle name="40% - Énfasis4" xfId="33" builtinId="43" customBuiltin="1"/>
    <cellStyle name="40% - Énfasis4 2" xfId="78" xr:uid="{14465838-D185-46E0-9DE2-C86EE10C056C}"/>
    <cellStyle name="40% - Énfasis4 3" xfId="54" xr:uid="{7E8C9B38-5D42-4814-AA10-9DE72744FD33}"/>
    <cellStyle name="40% - Énfasis4 4" xfId="114" xr:uid="{E3D07F80-481E-47BC-B3A6-73888E972734}"/>
    <cellStyle name="40% - Énfasis5" xfId="37" builtinId="47" customBuiltin="1"/>
    <cellStyle name="40% - Énfasis5 2" xfId="81" xr:uid="{7028AA7A-E00B-4664-B983-A0D95EB04320}"/>
    <cellStyle name="40% - Énfasis5 3" xfId="91" xr:uid="{46F8F77A-58A3-4742-A2C6-3B59E4BD95E2}"/>
    <cellStyle name="40% - Énfasis5 4" xfId="116" xr:uid="{299E3F53-3BA5-41F8-AD54-8308D6433957}"/>
    <cellStyle name="40% - Énfasis6" xfId="41" builtinId="51" customBuiltin="1"/>
    <cellStyle name="40% - Énfasis6 2" xfId="84" xr:uid="{649F737B-D280-4D1A-A257-5F8C36E8B3DE}"/>
    <cellStyle name="40% - Énfasis6 3" xfId="92" xr:uid="{B2352756-45C6-4B99-B8AF-EB3D7DCB52AD}"/>
    <cellStyle name="40% - Énfasis6 4" xfId="118" xr:uid="{CCE5C1B8-B2CD-4683-BD8B-FED81FACEBA4}"/>
    <cellStyle name="60% - Énfasis1" xfId="22" builtinId="32" customBuiltin="1"/>
    <cellStyle name="60% - Énfasis1 2" xfId="70" xr:uid="{C5C190BE-D154-49DB-9103-E6D560C5BF7F}"/>
    <cellStyle name="60% - Énfasis1 3" xfId="89" xr:uid="{54E345C1-58D4-45B1-9633-DD4765F04FB1}"/>
    <cellStyle name="60% - Énfasis1 4" xfId="97" xr:uid="{E74D9929-CB10-424A-846A-5BFBB7B7DECF}"/>
    <cellStyle name="60% - Énfasis2" xfId="26" builtinId="36" customBuiltin="1"/>
    <cellStyle name="60% - Énfasis2 2" xfId="73" xr:uid="{C2C85190-8027-427D-B4A5-F3A977875645}"/>
    <cellStyle name="60% - Énfasis2 3" xfId="51" xr:uid="{A4B60E4A-FAA7-4EBA-8077-D1D2B8044D83}"/>
    <cellStyle name="60% - Énfasis2 4" xfId="98" xr:uid="{CE642847-3BAA-4A5B-91E7-E0C285280985}"/>
    <cellStyle name="60% - Énfasis3" xfId="30" builtinId="40" customBuiltin="1"/>
    <cellStyle name="60% - Énfasis3 2" xfId="76" xr:uid="{C0B8F891-1677-4F3A-B1D1-80BE59F4F5DA}"/>
    <cellStyle name="60% - Énfasis3 3" xfId="56" xr:uid="{8E54E0CE-8237-4933-92B3-D50C2F93187C}"/>
    <cellStyle name="60% - Énfasis3 4" xfId="99" xr:uid="{E0FC3C73-5936-4A0C-879F-D01783CBD4AF}"/>
    <cellStyle name="60% - Énfasis4" xfId="34" builtinId="44" customBuiltin="1"/>
    <cellStyle name="60% - Énfasis4 2" xfId="79" xr:uid="{98E32D9C-7C72-4687-BA3F-E0A3607F4ECF}"/>
    <cellStyle name="60% - Énfasis4 3" xfId="49" xr:uid="{72BF1793-A2C1-4D86-AF17-69994836947E}"/>
    <cellStyle name="60% - Énfasis4 4" xfId="100" xr:uid="{D0A5E314-A21E-47F3-8ECF-5AD52E3B9167}"/>
    <cellStyle name="60% - Énfasis5" xfId="38" builtinId="48" customBuiltin="1"/>
    <cellStyle name="60% - Énfasis5 2" xfId="82" xr:uid="{31EE0B87-6D4A-42E1-BC4D-DFB8881B016C}"/>
    <cellStyle name="60% - Énfasis5 3" xfId="60" xr:uid="{94B54BC1-E39C-4BC8-AEA3-65EFFF71D83E}"/>
    <cellStyle name="60% - Énfasis5 4" xfId="101" xr:uid="{BCFC30C6-652A-42A2-8198-970D49C2E2E8}"/>
    <cellStyle name="60% - Énfasis6" xfId="42" builtinId="52" customBuiltin="1"/>
    <cellStyle name="60% - Énfasis6 2" xfId="85" xr:uid="{D652CC47-24F8-42D3-A0EE-5CD6043FB880}"/>
    <cellStyle name="60% - Énfasis6 3" xfId="86" xr:uid="{1D0E959A-5D79-4306-AA8D-95CA29CDD822}"/>
    <cellStyle name="60% - Énfasis6 4" xfId="102" xr:uid="{30EBC750-AF1A-4E15-B8CC-F6F7FAE866E8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 2" xfId="103" xr:uid="{B60E7FD1-D2F1-4D3A-B819-7CED90CE02ED}"/>
    <cellStyle name="Millares 2" xfId="43" xr:uid="{93C28516-4A51-4C15-8454-D4D87B8211D0}"/>
    <cellStyle name="Millares 3" xfId="65" xr:uid="{D21ADD12-4A4B-4E91-9EE3-822DD54B7640}"/>
    <cellStyle name="Millares 4" xfId="58" xr:uid="{BDC7F743-6281-404D-975F-6110E0D9612C}"/>
    <cellStyle name="Millares 5" xfId="44" xr:uid="{F80EC2FB-AF32-43D5-8A9A-BB52ABA8A60D}"/>
    <cellStyle name="Millares 6" xfId="46" xr:uid="{32280616-1A5B-46C4-BD47-BCA016FFC362}"/>
    <cellStyle name="Moneda 2" xfId="93" xr:uid="{C4DBA828-EE04-4C29-A25E-7827F1F852CA}"/>
    <cellStyle name="Moneda 3" xfId="95" xr:uid="{883E866E-08BF-49AE-988B-206674DE9BAA}"/>
    <cellStyle name="Moneda 4" xfId="94" xr:uid="{8A603F9B-0F4B-4158-AB4A-0CADD134F220}"/>
    <cellStyle name="Neutral" xfId="9" builtinId="28" customBuiltin="1"/>
    <cellStyle name="Neutral 2" xfId="96" xr:uid="{9C32B63B-28AC-41D0-9253-7897A992D0D7}"/>
    <cellStyle name="Neutral 2 2" xfId="105" xr:uid="{046D1A42-42F5-4DE2-8D2F-9619E34CEE96}"/>
    <cellStyle name="Normal" xfId="0" builtinId="0"/>
    <cellStyle name="Normal 2" xfId="48" xr:uid="{29437EA1-4107-44BE-B773-8CFB79D21192}"/>
    <cellStyle name="Normal 3" xfId="64" xr:uid="{81719D33-285B-447F-B780-DB2B9A45DD18}"/>
    <cellStyle name="Normal 4" xfId="88" xr:uid="{DC0EF4A5-256E-4353-B4F7-4E07A2202EA1}"/>
    <cellStyle name="Normal 5" xfId="47" xr:uid="{0532FA56-1DA2-4E06-860A-14353D7D93C7}"/>
    <cellStyle name="Notas" xfId="16" builtinId="10" customBuiltin="1"/>
    <cellStyle name="Notas 2" xfId="67" xr:uid="{30638BA1-3E37-4D18-9BF6-6D8266DB752B}"/>
    <cellStyle name="Notas 3" xfId="50" xr:uid="{815644E4-1E14-42E1-A1CE-BC7338CDAA25}"/>
    <cellStyle name="Notas 4" xfId="104" xr:uid="{2C3185C1-7210-42A9-B679-E01AEE66625F}"/>
    <cellStyle name="Notas 5" xfId="106" xr:uid="{6A9E5E56-76B4-4E57-8A87-4ABEE5669EB9}"/>
    <cellStyle name="Porcentaje 2" xfId="66" xr:uid="{17150150-5A38-4E2E-84A1-C9EB26402C70}"/>
    <cellStyle name="Porcentaje 3" xfId="63" xr:uid="{2A111AA5-7E8B-47B8-9D6F-E8DC9DB363CD}"/>
    <cellStyle name="Porcentaje 4" xfId="45" xr:uid="{6FF4EBA8-A550-442E-8DD5-69044413C988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1</xdr:rowOff>
    </xdr:from>
    <xdr:to>
      <xdr:col>0</xdr:col>
      <xdr:colOff>1668722</xdr:colOff>
      <xdr:row>4</xdr:row>
      <xdr:rowOff>139701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3CF13-F8EE-4C9B-9DA7-F06D37237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"/>
          <a:ext cx="1500447" cy="92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1500447</xdr:colOff>
      <xdr:row>4</xdr:row>
      <xdr:rowOff>139700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F7CFCB-A108-46B8-887B-66A019BCA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0447" cy="927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1500447</xdr:colOff>
      <xdr:row>4</xdr:row>
      <xdr:rowOff>139700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0C5943-82B9-4866-9A61-77B01E5DB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0447" cy="927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537880</xdr:colOff>
      <xdr:row>0</xdr:row>
      <xdr:rowOff>0</xdr:rowOff>
    </xdr:from>
    <xdr:to>
      <xdr:col>1</xdr:col>
      <xdr:colOff>2114527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517A1F-4B4A-4E87-8503-B33DD8C03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0" y="0"/>
          <a:ext cx="1576647" cy="920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196850</xdr:colOff>
      <xdr:row>0</xdr:row>
      <xdr:rowOff>0</xdr:rowOff>
    </xdr:from>
    <xdr:to>
      <xdr:col>1</xdr:col>
      <xdr:colOff>1773497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625011-52EE-4C5F-A398-20C45263B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1576647" cy="920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302930</xdr:colOff>
      <xdr:row>0</xdr:row>
      <xdr:rowOff>0</xdr:rowOff>
    </xdr:from>
    <xdr:to>
      <xdr:col>1</xdr:col>
      <xdr:colOff>1803377</xdr:colOff>
      <xdr:row>4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525592-E5BA-49EF-A5F7-24ADEF5CA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30" y="0"/>
          <a:ext cx="1500447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FEPCACAO/2022%20fepcacao/LEY%20DE%20TRANSPARENCIA/EJECUCION%20PRESUPUESTAL%20INGRESOS%20Y%20GASTOS%20VIGENCIA%202017%2002-04-2018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JEC. ACUM. PPTO 2016"/>
      <sheetName val="EJECUCION PPTO VIGENCIA 201 (2)"/>
      <sheetName val="EJECUCION PPTO VIGENCIA 2017"/>
      <sheetName val="ACDO 001-17 ADIC VIG 2017"/>
      <sheetName val="ACDO 002-17 ADICION I TRIM 2017"/>
      <sheetName val="ACDO 003-17EJEC IV TRIMESTRE-16"/>
      <sheetName val="ACDO 004-17 EJEC. VIGENCIA 2016"/>
      <sheetName val="ACDO 005-17 INCORP. SUPERAVIT"/>
      <sheetName val="ACDO 006-17 ADICION VIGENCIA-17"/>
      <sheetName val="ACDO 007-17 ADICION I TRIM 2017"/>
      <sheetName val="TRASLADO INTERNO 001-17"/>
      <sheetName val="TRASLADO INTERNO 002-17 "/>
      <sheetName val="ACDO 008-17 CIERRE PROY I TRIM"/>
      <sheetName val="ACDO 009-17 SOLICITUD II TRIM"/>
      <sheetName val="ACDO 010-17 CIERRE DEF I TRIM17"/>
      <sheetName val="CONCILIACION I TRIM 2017"/>
      <sheetName val="TRASLADO INTERNO 003-17"/>
      <sheetName val="TRASLADO INTERNO 004-17"/>
      <sheetName val="ACDO 011-17 CIERRE PROY II TRIM"/>
      <sheetName val="ACDO 012-17 ADICION VIGENCIA "/>
      <sheetName val="ACDO 015-17 CIERRE DEF II TRIM"/>
      <sheetName val="ACDO 013-17 SOLICITUD III TRIM"/>
      <sheetName val="CONCILIACION I SEMESTRE 2017"/>
      <sheetName val="TRASLADO INTERNO No.005-17"/>
      <sheetName val="TRASLADO INTERNO No.006-17"/>
      <sheetName val="ACDO 016-17 CIERRE PROY III (2)"/>
      <sheetName val="ACDO 016-17 CIERRE PROY III TRI"/>
      <sheetName val="ACDO 019-17 CIERRE DEFI III TRI"/>
      <sheetName val="CONCILIACION III TRIMESTRE 2017"/>
      <sheetName val="ACDO 017-17 REDUCCION PPTAL"/>
      <sheetName val="ACDO 018-17 SOLICITUD IV TRIM"/>
      <sheetName val="ACDO 020-17 CIERRE PROY IV TRIM"/>
      <sheetName val="ACDO 021-17 REDUCCION PPTAL"/>
      <sheetName val="TRASLADO INTERNO 007-17"/>
      <sheetName val="TRASLADO INTERNO 008-17"/>
      <sheetName val="TRASLADO INTERNO 009-17"/>
      <sheetName val="TRASLADO INTERNO 010-17"/>
      <sheetName val="ACDO 02-18 CIERRE DEFINITIV IV"/>
      <sheetName val="CONCILIACION IV TRIMES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>
            <v>79500000</v>
          </cell>
        </row>
      </sheetData>
      <sheetData sheetId="30" refreshError="1"/>
      <sheetData sheetId="31" refreshError="1"/>
      <sheetData sheetId="32">
        <row r="2">
          <cell r="C2">
            <v>0</v>
          </cell>
        </row>
        <row r="4">
          <cell r="C4">
            <v>0</v>
          </cell>
        </row>
      </sheetData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C1FE-C244-48AD-A993-171C37372F17}">
  <dimension ref="A1:N53"/>
  <sheetViews>
    <sheetView tabSelected="1" workbookViewId="0">
      <selection activeCell="A6" sqref="A6"/>
    </sheetView>
  </sheetViews>
  <sheetFormatPr defaultColWidth="11.42578125" defaultRowHeight="14.45"/>
  <cols>
    <col min="1" max="1" width="48.42578125" bestFit="1" customWidth="1"/>
    <col min="2" max="2" width="14.7109375" bestFit="1" customWidth="1"/>
    <col min="3" max="3" width="12.85546875" bestFit="1" customWidth="1"/>
    <col min="4" max="4" width="13.85546875" customWidth="1"/>
    <col min="5" max="5" width="10.85546875" bestFit="1" customWidth="1"/>
    <col min="6" max="7" width="10.140625" bestFit="1" customWidth="1"/>
    <col min="8" max="8" width="12.85546875" bestFit="1" customWidth="1"/>
    <col min="9" max="9" width="13.28515625" bestFit="1" customWidth="1"/>
    <col min="10" max="10" width="12.140625" bestFit="1" customWidth="1"/>
    <col min="11" max="11" width="11.7109375" bestFit="1" customWidth="1"/>
    <col min="12" max="12" width="12.85546875" bestFit="1" customWidth="1"/>
    <col min="13" max="13" width="10.7109375" bestFit="1" customWidth="1"/>
    <col min="14" max="14" width="14.7109375" bestFit="1" customWidth="1"/>
  </cols>
  <sheetData>
    <row r="1" spans="1:14" ht="15.6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2"/>
      <c r="K1" s="1"/>
      <c r="L1" s="1"/>
      <c r="M1" s="1"/>
      <c r="N1" s="1"/>
    </row>
    <row r="2" spans="1:14" ht="15.6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2"/>
      <c r="K2" s="1"/>
      <c r="L2" s="1"/>
      <c r="M2" s="1"/>
      <c r="N2" s="1"/>
    </row>
    <row r="3" spans="1:14" ht="15.6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2"/>
      <c r="K3" s="1"/>
      <c r="L3" s="1"/>
      <c r="M3" s="1"/>
      <c r="N3" s="1"/>
    </row>
    <row r="4" spans="1:14" ht="15.6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2"/>
      <c r="K4" s="1"/>
      <c r="L4" s="1"/>
      <c r="M4" s="1"/>
      <c r="N4" s="1"/>
    </row>
    <row r="5" spans="1:14" ht="15.95" thickBot="1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2"/>
      <c r="K5" s="1"/>
      <c r="L5" s="1"/>
      <c r="M5" s="1"/>
      <c r="N5" s="1"/>
    </row>
    <row r="6" spans="1:14" ht="102" thickBot="1">
      <c r="A6" s="3" t="s">
        <v>5</v>
      </c>
      <c r="B6" s="4" t="s">
        <v>6</v>
      </c>
      <c r="C6" s="5" t="s">
        <v>7</v>
      </c>
      <c r="D6" s="6" t="s">
        <v>8</v>
      </c>
      <c r="E6" s="7" t="s">
        <v>9</v>
      </c>
      <c r="F6" s="8" t="s">
        <v>10</v>
      </c>
      <c r="G6" s="8" t="s">
        <v>11</v>
      </c>
      <c r="H6" s="7" t="s">
        <v>12</v>
      </c>
      <c r="I6" s="8" t="s">
        <v>13</v>
      </c>
      <c r="J6" s="9" t="s">
        <v>14</v>
      </c>
      <c r="K6" s="8" t="s">
        <v>15</v>
      </c>
      <c r="L6" s="8" t="s">
        <v>16</v>
      </c>
      <c r="M6" s="8" t="s">
        <v>17</v>
      </c>
      <c r="N6" s="8" t="s">
        <v>18</v>
      </c>
    </row>
    <row r="7" spans="1:14" ht="15" thickBot="1">
      <c r="A7" s="10" t="s">
        <v>19</v>
      </c>
      <c r="B7" s="11">
        <v>9541389221</v>
      </c>
      <c r="C7" s="12"/>
      <c r="D7" s="13">
        <v>695103287</v>
      </c>
      <c r="E7" s="14">
        <v>0</v>
      </c>
      <c r="F7" s="15">
        <v>0</v>
      </c>
      <c r="G7" s="15"/>
      <c r="H7" s="15"/>
      <c r="I7" s="15"/>
      <c r="J7" s="15">
        <v>0</v>
      </c>
      <c r="K7" s="15"/>
      <c r="L7" s="15">
        <f>+'[1]ACDO 021-17 REDUCCION PPTAL'!C2</f>
        <v>0</v>
      </c>
      <c r="M7" s="15"/>
      <c r="N7" s="15" t="e">
        <f>+M7+#REF!</f>
        <v>#REF!</v>
      </c>
    </row>
    <row r="8" spans="1:14" ht="15" thickBot="1">
      <c r="A8" s="16" t="s">
        <v>20</v>
      </c>
      <c r="B8" s="11">
        <f>+B9</f>
        <v>775137217</v>
      </c>
      <c r="C8" s="11">
        <f>+C9</f>
        <v>0</v>
      </c>
      <c r="D8" s="14">
        <v>0</v>
      </c>
      <c r="E8" s="13">
        <f>+E9</f>
        <v>0</v>
      </c>
      <c r="F8" s="17">
        <f>F9</f>
        <v>0</v>
      </c>
      <c r="G8" s="17"/>
      <c r="H8" s="17"/>
      <c r="I8" s="17">
        <f t="shared" ref="I8:L8" si="0">I9</f>
        <v>0</v>
      </c>
      <c r="J8" s="17">
        <f t="shared" si="0"/>
        <v>79500000</v>
      </c>
      <c r="K8" s="17">
        <f>K9</f>
        <v>0</v>
      </c>
      <c r="L8" s="17">
        <f t="shared" si="0"/>
        <v>0</v>
      </c>
      <c r="M8" s="17">
        <f>M9</f>
        <v>0</v>
      </c>
      <c r="N8" s="17" t="e">
        <f>N9</f>
        <v>#REF!</v>
      </c>
    </row>
    <row r="9" spans="1:14">
      <c r="A9" s="18" t="s">
        <v>21</v>
      </c>
      <c r="B9" s="19">
        <v>775137217</v>
      </c>
      <c r="C9" s="19"/>
      <c r="D9" s="21">
        <v>0</v>
      </c>
      <c r="E9" s="23"/>
      <c r="F9" s="24">
        <v>0</v>
      </c>
      <c r="G9" s="15"/>
      <c r="H9" s="15"/>
      <c r="I9" s="15"/>
      <c r="J9" s="15">
        <f>+'[1]ACDO 017-17 REDUCCION PPTAL'!C4</f>
        <v>79500000</v>
      </c>
      <c r="K9" s="15"/>
      <c r="L9" s="24">
        <f>+'[1]ACDO 021-17 REDUCCION PPTAL'!C4</f>
        <v>0</v>
      </c>
      <c r="M9" s="15"/>
      <c r="N9" s="24" t="e">
        <f>+M9+#REF!</f>
        <v>#REF!</v>
      </c>
    </row>
    <row r="10" spans="1:14" ht="15" thickBot="1">
      <c r="A10" s="25" t="s">
        <v>22</v>
      </c>
      <c r="B10" s="26">
        <v>0</v>
      </c>
      <c r="C10" s="27"/>
      <c r="D10" s="28"/>
      <c r="E10" s="29"/>
      <c r="F10" s="30">
        <v>0</v>
      </c>
      <c r="G10" s="30">
        <v>0</v>
      </c>
      <c r="H10" s="30">
        <v>0</v>
      </c>
      <c r="I10" s="31"/>
      <c r="J10" s="31"/>
      <c r="K10" s="31"/>
      <c r="L10" s="31"/>
      <c r="M10" s="31"/>
      <c r="N10" s="31" t="e">
        <f>+#REF!-M10</f>
        <v>#REF!</v>
      </c>
    </row>
    <row r="11" spans="1:14" ht="15" thickBot="1">
      <c r="A11" s="32" t="s">
        <v>23</v>
      </c>
      <c r="B11" s="11">
        <f>SUM(B7:B10)-B9</f>
        <v>10316526438</v>
      </c>
      <c r="C11" s="11">
        <f>SUM(C7:C10)-C9</f>
        <v>0</v>
      </c>
      <c r="D11" s="13">
        <f>SUM(D7:D10)-D8</f>
        <v>695103287</v>
      </c>
      <c r="E11" s="13">
        <f t="shared" ref="E11:J11" si="1">SUM(E7:E10)-E9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79500000</v>
      </c>
      <c r="K11" s="17">
        <f t="shared" ref="K11" si="2">SUM(K7:K10)-K9</f>
        <v>0</v>
      </c>
      <c r="L11" s="17">
        <f t="shared" ref="L11:N11" si="3">SUM(L7:L10)-L9</f>
        <v>0</v>
      </c>
      <c r="M11" s="17">
        <f t="shared" si="3"/>
        <v>0</v>
      </c>
      <c r="N11" s="17" t="e">
        <f t="shared" si="3"/>
        <v>#REF!</v>
      </c>
    </row>
    <row r="12" spans="1:14" ht="102" thickBot="1">
      <c r="A12" s="4" t="s">
        <v>24</v>
      </c>
      <c r="B12" s="4" t="str">
        <f t="shared" ref="B12:J12" si="4">+B6</f>
        <v xml:space="preserve">PRESUPUESTO                VIGENCIA 2017 </v>
      </c>
      <c r="C12" s="34" t="str">
        <f t="shared" si="4"/>
        <v>ADICION PRESUPUESTAL A LA VIGENCIA 2017 ACUERDO 001-17</v>
      </c>
      <c r="D12" s="6" t="str">
        <f t="shared" si="4"/>
        <v>INCORPORACION SUPERAVIT VIGENCIA 2016 ACUERDO 005-17</v>
      </c>
      <c r="E12" s="35" t="str">
        <f t="shared" si="4"/>
        <v>ADICION PRESUPUESTAL A LA VIGENCIA 2017 ACUERDO 006-17</v>
      </c>
      <c r="F12" s="8" t="str">
        <f t="shared" si="4"/>
        <v xml:space="preserve">TRASLADO INTERNO 002-17                       </v>
      </c>
      <c r="G12" s="8" t="str">
        <f t="shared" si="4"/>
        <v xml:space="preserve">TRASLADO INTERNO 004-17                       </v>
      </c>
      <c r="H12" s="8" t="str">
        <f t="shared" si="4"/>
        <v>ADICION PRESUPUESTAL A LA VIGENCIA 2017 ACUERDO 012-17</v>
      </c>
      <c r="I12" s="8" t="str">
        <f t="shared" si="4"/>
        <v xml:space="preserve">TRASLADO INTERNO 006-17                       </v>
      </c>
      <c r="J12" s="36" t="str">
        <f t="shared" si="4"/>
        <v>REDUCCION PRESUPUESTAL ACUERDO 017-17</v>
      </c>
      <c r="K12" s="8" t="str">
        <f>+K6</f>
        <v xml:space="preserve">TRASLADO INTERNO 008-17                       </v>
      </c>
      <c r="L12" s="8" t="str">
        <f t="shared" ref="L12" si="5">+L6</f>
        <v>REDUCCION PRESUPUESTAL ACUERDO 021-17</v>
      </c>
      <c r="M12" s="8" t="str">
        <f>+M6</f>
        <v xml:space="preserve">TRASLADO INTERNO 010-17                       </v>
      </c>
      <c r="N12" s="8" t="str">
        <f>+N6</f>
        <v>PRESUPUESTO                VIGENCIA 2017 CON TRASLADO INTERNO 010-17</v>
      </c>
    </row>
    <row r="13" spans="1:14" ht="15" thickBot="1">
      <c r="A13" s="32" t="s">
        <v>25</v>
      </c>
      <c r="B13" s="11">
        <v>157262000</v>
      </c>
      <c r="C13" s="11">
        <v>0</v>
      </c>
      <c r="D13" s="37">
        <v>0</v>
      </c>
      <c r="E13" s="13">
        <v>966448</v>
      </c>
      <c r="F13" s="17">
        <v>0</v>
      </c>
      <c r="G13" s="17">
        <v>0</v>
      </c>
      <c r="H13" s="17">
        <v>0</v>
      </c>
      <c r="I13" s="17">
        <v>0</v>
      </c>
      <c r="J13" s="17">
        <v>444364</v>
      </c>
      <c r="K13" s="17">
        <v>0</v>
      </c>
      <c r="L13" s="17">
        <v>0</v>
      </c>
      <c r="M13" s="17">
        <v>0</v>
      </c>
      <c r="N13" s="17">
        <v>157784084</v>
      </c>
    </row>
    <row r="14" spans="1:14">
      <c r="A14" s="18" t="s">
        <v>26</v>
      </c>
      <c r="B14" s="19">
        <v>18870100</v>
      </c>
      <c r="C14" s="20">
        <v>0</v>
      </c>
      <c r="D14" s="22"/>
      <c r="E14" s="22">
        <v>123500</v>
      </c>
      <c r="F14" s="38">
        <v>0</v>
      </c>
      <c r="G14" s="38">
        <v>0</v>
      </c>
      <c r="H14" s="38">
        <v>0</v>
      </c>
      <c r="I14" s="40">
        <v>0</v>
      </c>
      <c r="J14" s="39">
        <v>228604</v>
      </c>
      <c r="K14" s="40">
        <v>0</v>
      </c>
      <c r="L14" s="39">
        <v>0</v>
      </c>
      <c r="M14" s="40">
        <v>0</v>
      </c>
      <c r="N14" s="39">
        <v>18764996</v>
      </c>
    </row>
    <row r="15" spans="1:14">
      <c r="A15" s="41" t="s">
        <v>27</v>
      </c>
      <c r="B15" s="19">
        <v>1572500</v>
      </c>
      <c r="C15" s="20">
        <v>0</v>
      </c>
      <c r="D15" s="22"/>
      <c r="E15" s="22">
        <v>10300</v>
      </c>
      <c r="F15" s="38">
        <v>0</v>
      </c>
      <c r="G15" s="38">
        <v>0</v>
      </c>
      <c r="H15" s="38">
        <v>0</v>
      </c>
      <c r="I15" s="40">
        <v>0</v>
      </c>
      <c r="J15" s="39">
        <v>0</v>
      </c>
      <c r="K15" s="40">
        <v>0</v>
      </c>
      <c r="L15" s="39">
        <v>0</v>
      </c>
      <c r="M15" s="40">
        <v>0</v>
      </c>
      <c r="N15" s="39">
        <v>1582800</v>
      </c>
    </row>
    <row r="16" spans="1:14">
      <c r="A16" s="41" t="s">
        <v>28</v>
      </c>
      <c r="B16" s="19">
        <v>1048300</v>
      </c>
      <c r="C16" s="20">
        <v>0</v>
      </c>
      <c r="D16" s="22"/>
      <c r="E16" s="22">
        <v>6900</v>
      </c>
      <c r="F16" s="38">
        <v>0</v>
      </c>
      <c r="G16" s="38">
        <v>0</v>
      </c>
      <c r="H16" s="38">
        <v>0</v>
      </c>
      <c r="I16" s="40">
        <v>0</v>
      </c>
      <c r="J16" s="39">
        <v>0</v>
      </c>
      <c r="K16" s="40">
        <v>0</v>
      </c>
      <c r="L16" s="39">
        <v>0</v>
      </c>
      <c r="M16" s="40">
        <v>-57400</v>
      </c>
      <c r="N16" s="39">
        <v>997800</v>
      </c>
    </row>
    <row r="17" spans="1:14">
      <c r="A17" s="41" t="s">
        <v>29</v>
      </c>
      <c r="B17" s="19">
        <v>0</v>
      </c>
      <c r="C17" s="20">
        <v>0</v>
      </c>
      <c r="D17" s="22"/>
      <c r="E17" s="22">
        <v>0</v>
      </c>
      <c r="F17" s="38">
        <v>0</v>
      </c>
      <c r="G17" s="38">
        <v>0</v>
      </c>
      <c r="H17" s="38">
        <v>0</v>
      </c>
      <c r="I17" s="40">
        <v>0</v>
      </c>
      <c r="J17" s="39">
        <v>0</v>
      </c>
      <c r="K17" s="40">
        <v>0</v>
      </c>
      <c r="L17" s="39">
        <v>0</v>
      </c>
      <c r="M17" s="40">
        <v>0</v>
      </c>
      <c r="N17" s="39">
        <v>0</v>
      </c>
    </row>
    <row r="18" spans="1:14">
      <c r="A18" s="41" t="s">
        <v>30</v>
      </c>
      <c r="B18" s="19">
        <v>1572500</v>
      </c>
      <c r="C18" s="20">
        <v>0</v>
      </c>
      <c r="D18" s="22"/>
      <c r="E18" s="22">
        <v>10300</v>
      </c>
      <c r="F18" s="38">
        <v>0</v>
      </c>
      <c r="G18" s="38">
        <v>0</v>
      </c>
      <c r="H18" s="38">
        <v>0</v>
      </c>
      <c r="I18" s="40">
        <v>0</v>
      </c>
      <c r="J18" s="39">
        <v>0</v>
      </c>
      <c r="K18" s="40">
        <v>0</v>
      </c>
      <c r="L18" s="39">
        <v>0</v>
      </c>
      <c r="M18" s="40">
        <v>0</v>
      </c>
      <c r="N18" s="39">
        <v>1582800</v>
      </c>
    </row>
    <row r="19" spans="1:14">
      <c r="A19" s="41" t="s">
        <v>31</v>
      </c>
      <c r="B19" s="19">
        <v>188700</v>
      </c>
      <c r="C19" s="20">
        <v>0</v>
      </c>
      <c r="D19" s="22"/>
      <c r="E19" s="22">
        <v>1236</v>
      </c>
      <c r="F19" s="38">
        <v>0</v>
      </c>
      <c r="G19" s="38">
        <v>0</v>
      </c>
      <c r="H19" s="38">
        <v>0</v>
      </c>
      <c r="I19" s="40">
        <v>0</v>
      </c>
      <c r="J19" s="39">
        <v>0</v>
      </c>
      <c r="K19" s="40">
        <v>0</v>
      </c>
      <c r="L19" s="39">
        <v>0</v>
      </c>
      <c r="M19" s="40">
        <v>0</v>
      </c>
      <c r="N19" s="39">
        <v>189936</v>
      </c>
    </row>
    <row r="20" spans="1:14">
      <c r="A20" s="41" t="s">
        <v>32</v>
      </c>
      <c r="B20" s="19">
        <v>0</v>
      </c>
      <c r="C20" s="20">
        <v>0</v>
      </c>
      <c r="D20" s="22"/>
      <c r="E20" s="22">
        <v>0</v>
      </c>
      <c r="F20" s="38">
        <v>0</v>
      </c>
      <c r="G20" s="38">
        <v>0</v>
      </c>
      <c r="H20" s="38">
        <v>0</v>
      </c>
      <c r="I20" s="40">
        <v>0</v>
      </c>
      <c r="J20" s="39">
        <v>0</v>
      </c>
      <c r="K20" s="40">
        <v>0</v>
      </c>
      <c r="L20" s="39">
        <v>0</v>
      </c>
      <c r="M20" s="40">
        <v>0</v>
      </c>
      <c r="N20" s="39">
        <v>0</v>
      </c>
    </row>
    <row r="21" spans="1:14">
      <c r="A21" s="41" t="s">
        <v>33</v>
      </c>
      <c r="B21" s="19">
        <v>4065400</v>
      </c>
      <c r="C21" s="20">
        <v>0</v>
      </c>
      <c r="D21" s="22"/>
      <c r="E21" s="22">
        <v>28712</v>
      </c>
      <c r="F21" s="38">
        <v>0</v>
      </c>
      <c r="G21" s="38">
        <v>528</v>
      </c>
      <c r="H21" s="38">
        <v>0</v>
      </c>
      <c r="I21" s="40">
        <v>0</v>
      </c>
      <c r="J21" s="39">
        <v>54540</v>
      </c>
      <c r="K21" s="40">
        <v>0</v>
      </c>
      <c r="L21" s="39">
        <v>0</v>
      </c>
      <c r="M21" s="40">
        <v>0</v>
      </c>
      <c r="N21" s="39">
        <v>4040100</v>
      </c>
    </row>
    <row r="22" spans="1:14">
      <c r="A22" s="41" t="s">
        <v>34</v>
      </c>
      <c r="B22" s="19">
        <v>754800</v>
      </c>
      <c r="C22" s="20">
        <v>0</v>
      </c>
      <c r="D22" s="22"/>
      <c r="E22" s="22">
        <v>6000</v>
      </c>
      <c r="F22" s="38">
        <v>0</v>
      </c>
      <c r="G22" s="38">
        <v>0</v>
      </c>
      <c r="H22" s="38">
        <v>0</v>
      </c>
      <c r="I22" s="40">
        <v>0</v>
      </c>
      <c r="J22" s="39">
        <v>27588</v>
      </c>
      <c r="K22" s="40">
        <v>0</v>
      </c>
      <c r="L22" s="39">
        <v>0</v>
      </c>
      <c r="M22" s="40">
        <v>25400</v>
      </c>
      <c r="N22" s="39">
        <v>758612</v>
      </c>
    </row>
    <row r="23" spans="1:14">
      <c r="A23" s="41" t="s">
        <v>35</v>
      </c>
      <c r="B23" s="19">
        <v>566100</v>
      </c>
      <c r="C23" s="20">
        <v>0</v>
      </c>
      <c r="D23" s="22"/>
      <c r="E23" s="22">
        <v>3900</v>
      </c>
      <c r="F23" s="38">
        <v>0</v>
      </c>
      <c r="G23" s="38">
        <v>100</v>
      </c>
      <c r="H23" s="38">
        <v>0</v>
      </c>
      <c r="I23" s="40">
        <v>0</v>
      </c>
      <c r="J23" s="39">
        <v>20516</v>
      </c>
      <c r="K23" s="40">
        <v>0</v>
      </c>
      <c r="L23" s="39">
        <v>0</v>
      </c>
      <c r="M23" s="40">
        <v>19200</v>
      </c>
      <c r="N23" s="39">
        <v>568784</v>
      </c>
    </row>
    <row r="24" spans="1:14">
      <c r="A24" s="41" t="s">
        <v>36</v>
      </c>
      <c r="B24" s="19">
        <v>377400</v>
      </c>
      <c r="C24" s="20">
        <v>0</v>
      </c>
      <c r="D24" s="22"/>
      <c r="E24" s="22">
        <v>3000</v>
      </c>
      <c r="F24" s="38">
        <v>0</v>
      </c>
      <c r="G24" s="38">
        <v>0</v>
      </c>
      <c r="H24" s="38">
        <v>0</v>
      </c>
      <c r="I24" s="40">
        <v>0</v>
      </c>
      <c r="J24" s="39">
        <v>13744</v>
      </c>
      <c r="K24" s="40">
        <v>0</v>
      </c>
      <c r="L24" s="39">
        <v>0</v>
      </c>
      <c r="M24" s="40">
        <v>12800</v>
      </c>
      <c r="N24" s="39">
        <v>379456</v>
      </c>
    </row>
    <row r="25" spans="1:14">
      <c r="A25" s="41" t="s">
        <v>37</v>
      </c>
      <c r="B25" s="19">
        <v>68293300</v>
      </c>
      <c r="C25" s="20">
        <v>0</v>
      </c>
      <c r="D25" s="22"/>
      <c r="E25" s="22">
        <v>445400</v>
      </c>
      <c r="F25" s="38">
        <v>0</v>
      </c>
      <c r="G25" s="38">
        <v>0</v>
      </c>
      <c r="H25" s="38">
        <v>0</v>
      </c>
      <c r="I25" s="40">
        <v>0</v>
      </c>
      <c r="J25" s="39">
        <v>0</v>
      </c>
      <c r="K25" s="40">
        <v>0</v>
      </c>
      <c r="L25" s="39">
        <v>0</v>
      </c>
      <c r="M25" s="40">
        <v>0</v>
      </c>
      <c r="N25" s="39">
        <v>68738700</v>
      </c>
    </row>
    <row r="26" spans="1:14">
      <c r="A26" s="41" t="s">
        <v>38</v>
      </c>
      <c r="B26" s="19">
        <v>24544600</v>
      </c>
      <c r="C26" s="20">
        <v>0</v>
      </c>
      <c r="D26" s="22"/>
      <c r="E26" s="22">
        <v>160000</v>
      </c>
      <c r="F26" s="38">
        <v>0</v>
      </c>
      <c r="G26" s="38">
        <v>0</v>
      </c>
      <c r="H26" s="38">
        <v>0</v>
      </c>
      <c r="I26" s="40">
        <v>0</v>
      </c>
      <c r="J26" s="39">
        <v>0</v>
      </c>
      <c r="K26" s="40">
        <v>0</v>
      </c>
      <c r="L26" s="39">
        <v>0</v>
      </c>
      <c r="M26" s="40">
        <v>0</v>
      </c>
      <c r="N26" s="39">
        <v>24704600</v>
      </c>
    </row>
    <row r="27" spans="1:14">
      <c r="A27" s="42" t="s">
        <v>39</v>
      </c>
      <c r="B27" s="19">
        <v>23408300</v>
      </c>
      <c r="C27" s="20">
        <v>0</v>
      </c>
      <c r="D27" s="22"/>
      <c r="E27" s="22">
        <v>167200</v>
      </c>
      <c r="F27" s="38">
        <v>0</v>
      </c>
      <c r="G27" s="38">
        <v>0</v>
      </c>
      <c r="H27" s="38">
        <v>0</v>
      </c>
      <c r="I27" s="40">
        <v>0</v>
      </c>
      <c r="J27" s="39">
        <v>0</v>
      </c>
      <c r="K27" s="40">
        <v>0</v>
      </c>
      <c r="L27" s="39">
        <v>0</v>
      </c>
      <c r="M27" s="40">
        <v>0</v>
      </c>
      <c r="N27" s="39">
        <v>23575500</v>
      </c>
    </row>
    <row r="28" spans="1:14" ht="15" thickBot="1">
      <c r="A28" s="43" t="s">
        <v>40</v>
      </c>
      <c r="B28" s="19">
        <v>12000000</v>
      </c>
      <c r="C28" s="20">
        <v>0</v>
      </c>
      <c r="D28" s="44"/>
      <c r="E28" s="44">
        <v>0</v>
      </c>
      <c r="F28" s="38">
        <v>0</v>
      </c>
      <c r="G28" s="38">
        <v>-628</v>
      </c>
      <c r="H28" s="38">
        <v>0</v>
      </c>
      <c r="I28" s="40">
        <v>0</v>
      </c>
      <c r="J28" s="39">
        <v>99372</v>
      </c>
      <c r="K28" s="40">
        <v>0</v>
      </c>
      <c r="L28" s="39">
        <v>0</v>
      </c>
      <c r="M28" s="40">
        <v>0</v>
      </c>
      <c r="N28" s="39">
        <v>11900000</v>
      </c>
    </row>
    <row r="29" spans="1:14" ht="15" thickBot="1">
      <c r="A29" s="32" t="s">
        <v>41</v>
      </c>
      <c r="B29" s="33">
        <v>58368400</v>
      </c>
      <c r="C29" s="33">
        <v>3800000</v>
      </c>
      <c r="D29" s="13">
        <v>0</v>
      </c>
      <c r="E29" s="13">
        <v>914283</v>
      </c>
      <c r="F29" s="17">
        <v>0</v>
      </c>
      <c r="G29" s="17">
        <v>0</v>
      </c>
      <c r="H29" s="17">
        <v>900000</v>
      </c>
      <c r="I29" s="17">
        <v>0</v>
      </c>
      <c r="J29" s="17">
        <v>8009362</v>
      </c>
      <c r="K29" s="17">
        <v>0</v>
      </c>
      <c r="L29" s="17">
        <v>1012900</v>
      </c>
      <c r="M29" s="17">
        <v>0</v>
      </c>
      <c r="N29" s="17">
        <v>54960421</v>
      </c>
    </row>
    <row r="30" spans="1:14">
      <c r="A30" s="18" t="s">
        <v>42</v>
      </c>
      <c r="B30" s="20">
        <v>4200000</v>
      </c>
      <c r="C30" s="20">
        <v>0</v>
      </c>
      <c r="D30" s="22"/>
      <c r="E30" s="22"/>
      <c r="F30" s="38">
        <v>0</v>
      </c>
      <c r="G30" s="38">
        <v>0</v>
      </c>
      <c r="H30" s="38">
        <v>0</v>
      </c>
      <c r="I30" s="40">
        <v>-2000000</v>
      </c>
      <c r="J30" s="39">
        <v>200000</v>
      </c>
      <c r="K30" s="40">
        <v>0</v>
      </c>
      <c r="L30" s="39">
        <v>1012900</v>
      </c>
      <c r="M30" s="40">
        <v>0</v>
      </c>
      <c r="N30" s="38">
        <v>987100</v>
      </c>
    </row>
    <row r="31" spans="1:14">
      <c r="A31" s="41" t="s">
        <v>43</v>
      </c>
      <c r="B31" s="20">
        <v>1250000</v>
      </c>
      <c r="C31" s="20">
        <v>0</v>
      </c>
      <c r="D31" s="22"/>
      <c r="E31" s="22"/>
      <c r="F31" s="38">
        <v>50000</v>
      </c>
      <c r="G31" s="38">
        <v>0</v>
      </c>
      <c r="H31" s="38">
        <v>0</v>
      </c>
      <c r="I31" s="40">
        <v>0</v>
      </c>
      <c r="J31" s="39">
        <v>0</v>
      </c>
      <c r="K31" s="40">
        <v>0</v>
      </c>
      <c r="L31" s="39">
        <v>0</v>
      </c>
      <c r="M31" s="40">
        <v>0</v>
      </c>
      <c r="N31" s="38">
        <v>1300000</v>
      </c>
    </row>
    <row r="32" spans="1:14">
      <c r="A32" s="41" t="s">
        <v>44</v>
      </c>
      <c r="B32" s="20">
        <v>1575000</v>
      </c>
      <c r="C32" s="20">
        <v>0</v>
      </c>
      <c r="D32" s="22"/>
      <c r="E32" s="22"/>
      <c r="F32" s="38">
        <v>85000</v>
      </c>
      <c r="G32" s="38">
        <v>0</v>
      </c>
      <c r="H32" s="38">
        <v>0</v>
      </c>
      <c r="I32" s="40">
        <v>0</v>
      </c>
      <c r="J32" s="39">
        <v>0</v>
      </c>
      <c r="K32" s="40">
        <v>0</v>
      </c>
      <c r="L32" s="39">
        <v>0</v>
      </c>
      <c r="M32" s="40">
        <v>0</v>
      </c>
      <c r="N32" s="38">
        <v>1660000</v>
      </c>
    </row>
    <row r="33" spans="1:14">
      <c r="A33" s="41" t="s">
        <v>45</v>
      </c>
      <c r="B33" s="20">
        <v>589900</v>
      </c>
      <c r="C33" s="20">
        <v>0</v>
      </c>
      <c r="D33" s="22"/>
      <c r="E33" s="22"/>
      <c r="F33" s="38">
        <v>0</v>
      </c>
      <c r="G33" s="38">
        <v>182000</v>
      </c>
      <c r="H33" s="38">
        <v>0</v>
      </c>
      <c r="I33" s="40">
        <v>0</v>
      </c>
      <c r="J33" s="39">
        <v>290340</v>
      </c>
      <c r="K33" s="40">
        <v>-147000</v>
      </c>
      <c r="L33" s="39">
        <v>0</v>
      </c>
      <c r="M33" s="40">
        <v>0</v>
      </c>
      <c r="N33" s="38">
        <v>334560</v>
      </c>
    </row>
    <row r="34" spans="1:14">
      <c r="A34" s="41" t="s">
        <v>46</v>
      </c>
      <c r="B34" s="20">
        <v>1500000</v>
      </c>
      <c r="C34" s="20">
        <v>0</v>
      </c>
      <c r="D34" s="22"/>
      <c r="E34" s="22"/>
      <c r="F34" s="38">
        <v>0</v>
      </c>
      <c r="G34" s="38">
        <v>0</v>
      </c>
      <c r="H34" s="38">
        <v>0</v>
      </c>
      <c r="I34" s="40">
        <v>0</v>
      </c>
      <c r="J34" s="39">
        <v>0</v>
      </c>
      <c r="K34" s="40">
        <v>0</v>
      </c>
      <c r="L34" s="39">
        <v>0</v>
      </c>
      <c r="M34" s="40">
        <v>0</v>
      </c>
      <c r="N34" s="38">
        <v>1500000</v>
      </c>
    </row>
    <row r="35" spans="1:14">
      <c r="A35" s="41" t="s">
        <v>47</v>
      </c>
      <c r="B35" s="20">
        <v>1311200</v>
      </c>
      <c r="C35" s="20">
        <v>0</v>
      </c>
      <c r="D35" s="22"/>
      <c r="E35" s="22"/>
      <c r="F35" s="38">
        <v>0</v>
      </c>
      <c r="G35" s="38">
        <v>-120000</v>
      </c>
      <c r="H35" s="38">
        <v>0</v>
      </c>
      <c r="I35" s="40">
        <v>0</v>
      </c>
      <c r="J35" s="39">
        <v>311223</v>
      </c>
      <c r="K35" s="40">
        <v>0</v>
      </c>
      <c r="L35" s="39">
        <v>0</v>
      </c>
      <c r="M35" s="40">
        <v>0</v>
      </c>
      <c r="N35" s="38">
        <v>879977</v>
      </c>
    </row>
    <row r="36" spans="1:14">
      <c r="A36" s="41" t="s">
        <v>48</v>
      </c>
      <c r="B36" s="20">
        <v>500000</v>
      </c>
      <c r="C36" s="20">
        <v>0</v>
      </c>
      <c r="D36" s="22"/>
      <c r="E36" s="22"/>
      <c r="F36" s="38">
        <v>0</v>
      </c>
      <c r="G36" s="38">
        <v>120000</v>
      </c>
      <c r="H36" s="38">
        <v>0</v>
      </c>
      <c r="I36" s="40">
        <v>0</v>
      </c>
      <c r="J36" s="39">
        <v>149700</v>
      </c>
      <c r="K36" s="40">
        <v>0</v>
      </c>
      <c r="L36" s="39">
        <v>0</v>
      </c>
      <c r="M36" s="40">
        <v>0</v>
      </c>
      <c r="N36" s="38">
        <v>470300</v>
      </c>
    </row>
    <row r="37" spans="1:14">
      <c r="A37" s="41" t="s">
        <v>49</v>
      </c>
      <c r="B37" s="20">
        <v>525000</v>
      </c>
      <c r="C37" s="20">
        <v>0</v>
      </c>
      <c r="D37" s="22"/>
      <c r="E37" s="22"/>
      <c r="F37" s="38">
        <v>0</v>
      </c>
      <c r="G37" s="38">
        <v>0</v>
      </c>
      <c r="H37" s="38">
        <v>0</v>
      </c>
      <c r="I37" s="40">
        <v>0</v>
      </c>
      <c r="J37" s="39">
        <v>96850</v>
      </c>
      <c r="K37" s="40">
        <v>0</v>
      </c>
      <c r="L37" s="39">
        <v>0</v>
      </c>
      <c r="M37" s="40">
        <v>0</v>
      </c>
      <c r="N37" s="38">
        <v>428150</v>
      </c>
    </row>
    <row r="38" spans="1:14">
      <c r="A38" s="41" t="s">
        <v>50</v>
      </c>
      <c r="B38" s="20">
        <v>1000000</v>
      </c>
      <c r="C38" s="20">
        <v>0</v>
      </c>
      <c r="D38" s="22"/>
      <c r="E38" s="22"/>
      <c r="F38" s="38">
        <v>0</v>
      </c>
      <c r="G38" s="38">
        <v>0</v>
      </c>
      <c r="H38" s="38">
        <v>0</v>
      </c>
      <c r="I38" s="40">
        <v>0</v>
      </c>
      <c r="J38" s="39">
        <v>0</v>
      </c>
      <c r="K38" s="40">
        <v>0</v>
      </c>
      <c r="L38" s="39">
        <v>0</v>
      </c>
      <c r="M38" s="40">
        <v>0</v>
      </c>
      <c r="N38" s="38">
        <v>1000000</v>
      </c>
    </row>
    <row r="39" spans="1:14">
      <c r="A39" s="41" t="s">
        <v>51</v>
      </c>
      <c r="B39" s="20">
        <v>11860600</v>
      </c>
      <c r="C39" s="20">
        <v>0</v>
      </c>
      <c r="D39" s="22"/>
      <c r="E39" s="22">
        <v>84710</v>
      </c>
      <c r="F39" s="38">
        <v>0</v>
      </c>
      <c r="G39" s="38">
        <v>0</v>
      </c>
      <c r="H39" s="38">
        <v>0</v>
      </c>
      <c r="I39" s="40">
        <v>0</v>
      </c>
      <c r="J39" s="39">
        <v>0</v>
      </c>
      <c r="K39" s="40">
        <v>0</v>
      </c>
      <c r="L39" s="39">
        <v>0</v>
      </c>
      <c r="M39" s="40">
        <v>0</v>
      </c>
      <c r="N39" s="38">
        <v>11945310</v>
      </c>
    </row>
    <row r="40" spans="1:14">
      <c r="A40" s="41" t="s">
        <v>52</v>
      </c>
      <c r="B40" s="20">
        <v>1788000</v>
      </c>
      <c r="C40" s="20">
        <v>0</v>
      </c>
      <c r="D40" s="22"/>
      <c r="E40" s="22">
        <v>12820</v>
      </c>
      <c r="F40" s="38">
        <v>0</v>
      </c>
      <c r="G40" s="38">
        <v>0</v>
      </c>
      <c r="H40" s="38">
        <v>0</v>
      </c>
      <c r="I40" s="40">
        <v>0</v>
      </c>
      <c r="J40" s="39">
        <v>0</v>
      </c>
      <c r="K40" s="40">
        <v>0</v>
      </c>
      <c r="L40" s="39">
        <v>0</v>
      </c>
      <c r="M40" s="40">
        <v>0</v>
      </c>
      <c r="N40" s="38">
        <v>1800820</v>
      </c>
    </row>
    <row r="41" spans="1:14">
      <c r="A41" s="41" t="s">
        <v>53</v>
      </c>
      <c r="B41" s="20">
        <v>9450000</v>
      </c>
      <c r="C41" s="20">
        <v>0</v>
      </c>
      <c r="D41" s="22"/>
      <c r="E41" s="22">
        <v>0</v>
      </c>
      <c r="F41" s="38">
        <v>0</v>
      </c>
      <c r="G41" s="38">
        <v>0</v>
      </c>
      <c r="H41" s="38">
        <v>0</v>
      </c>
      <c r="I41" s="40">
        <v>0</v>
      </c>
      <c r="J41" s="39">
        <v>4180956</v>
      </c>
      <c r="K41" s="40">
        <v>0</v>
      </c>
      <c r="L41" s="39">
        <v>0</v>
      </c>
      <c r="M41" s="40">
        <v>0</v>
      </c>
      <c r="N41" s="38">
        <v>5269044</v>
      </c>
    </row>
    <row r="42" spans="1:14">
      <c r="A42" s="41" t="s">
        <v>54</v>
      </c>
      <c r="B42" s="20">
        <v>3000000</v>
      </c>
      <c r="C42" s="20">
        <v>700000</v>
      </c>
      <c r="D42" s="22"/>
      <c r="E42" s="22">
        <v>0</v>
      </c>
      <c r="F42" s="38">
        <v>0</v>
      </c>
      <c r="G42" s="38">
        <v>0</v>
      </c>
      <c r="H42" s="38">
        <v>900000</v>
      </c>
      <c r="I42" s="40">
        <v>0</v>
      </c>
      <c r="J42" s="39">
        <v>0</v>
      </c>
      <c r="K42" s="40">
        <v>0</v>
      </c>
      <c r="L42" s="39">
        <v>0</v>
      </c>
      <c r="M42" s="40">
        <v>0</v>
      </c>
      <c r="N42" s="38">
        <v>4600000</v>
      </c>
    </row>
    <row r="43" spans="1:14">
      <c r="A43" s="41" t="s">
        <v>55</v>
      </c>
      <c r="B43" s="20">
        <v>2100000</v>
      </c>
      <c r="C43" s="20">
        <v>600000</v>
      </c>
      <c r="D43" s="45"/>
      <c r="E43" s="22">
        <v>0</v>
      </c>
      <c r="F43" s="38">
        <v>0</v>
      </c>
      <c r="G43" s="38">
        <v>0</v>
      </c>
      <c r="H43" s="38">
        <v>0</v>
      </c>
      <c r="I43" s="40">
        <v>0</v>
      </c>
      <c r="J43" s="39">
        <v>1576220</v>
      </c>
      <c r="K43" s="40">
        <v>0</v>
      </c>
      <c r="L43" s="39">
        <v>0</v>
      </c>
      <c r="M43" s="40">
        <v>0</v>
      </c>
      <c r="N43" s="38">
        <v>1123780</v>
      </c>
    </row>
    <row r="44" spans="1:14">
      <c r="A44" s="41" t="s">
        <v>56</v>
      </c>
      <c r="B44" s="20">
        <v>4298700</v>
      </c>
      <c r="C44" s="20">
        <v>0</v>
      </c>
      <c r="D44" s="46"/>
      <c r="E44" s="22">
        <v>816753</v>
      </c>
      <c r="F44" s="38">
        <v>0</v>
      </c>
      <c r="G44" s="38">
        <v>0</v>
      </c>
      <c r="H44" s="38">
        <v>0</v>
      </c>
      <c r="I44" s="40">
        <v>0</v>
      </c>
      <c r="J44" s="39">
        <v>124573</v>
      </c>
      <c r="K44" s="40">
        <v>0</v>
      </c>
      <c r="L44" s="39">
        <v>0</v>
      </c>
      <c r="M44" s="40">
        <v>0</v>
      </c>
      <c r="N44" s="38">
        <v>4990880</v>
      </c>
    </row>
    <row r="45" spans="1:14">
      <c r="A45" s="41" t="s">
        <v>57</v>
      </c>
      <c r="B45" s="20">
        <v>10000000</v>
      </c>
      <c r="C45" s="20">
        <v>2500000</v>
      </c>
      <c r="D45" s="22"/>
      <c r="E45" s="22"/>
      <c r="F45" s="38">
        <v>0</v>
      </c>
      <c r="G45" s="38">
        <v>0</v>
      </c>
      <c r="H45" s="38">
        <v>0</v>
      </c>
      <c r="I45" s="40">
        <v>2750000</v>
      </c>
      <c r="J45" s="39">
        <v>615700</v>
      </c>
      <c r="K45" s="40">
        <v>550000</v>
      </c>
      <c r="L45" s="39">
        <v>0</v>
      </c>
      <c r="M45" s="40">
        <v>0</v>
      </c>
      <c r="N45" s="38">
        <v>15184300</v>
      </c>
    </row>
    <row r="46" spans="1:14">
      <c r="A46" s="47" t="s">
        <v>58</v>
      </c>
      <c r="B46" s="20">
        <v>3000000</v>
      </c>
      <c r="C46" s="20">
        <v>0</v>
      </c>
      <c r="D46" s="46"/>
      <c r="E46" s="46"/>
      <c r="F46" s="38">
        <v>0</v>
      </c>
      <c r="G46" s="38">
        <v>-182000</v>
      </c>
      <c r="H46" s="38">
        <v>0</v>
      </c>
      <c r="I46" s="40">
        <v>-750000</v>
      </c>
      <c r="J46" s="39">
        <v>318000</v>
      </c>
      <c r="K46" s="40">
        <v>-403000</v>
      </c>
      <c r="L46" s="39">
        <v>0</v>
      </c>
      <c r="M46" s="40">
        <v>0</v>
      </c>
      <c r="N46" s="38">
        <v>1347000</v>
      </c>
    </row>
    <row r="47" spans="1:14" ht="15" thickBot="1">
      <c r="A47" s="48" t="s">
        <v>59</v>
      </c>
      <c r="B47" s="20">
        <v>420000</v>
      </c>
      <c r="C47" s="20">
        <v>0</v>
      </c>
      <c r="D47" s="22"/>
      <c r="E47" s="22"/>
      <c r="F47" s="38">
        <v>-135000</v>
      </c>
      <c r="G47" s="38">
        <v>0</v>
      </c>
      <c r="H47" s="15">
        <v>0</v>
      </c>
      <c r="I47" s="49">
        <v>0</v>
      </c>
      <c r="J47" s="39">
        <v>145800</v>
      </c>
      <c r="K47" s="49">
        <v>0</v>
      </c>
      <c r="L47" s="39">
        <v>0</v>
      </c>
      <c r="M47" s="40">
        <v>0</v>
      </c>
      <c r="N47" s="15">
        <v>139200</v>
      </c>
    </row>
    <row r="48" spans="1:14" ht="15" thickBot="1">
      <c r="A48" s="32" t="s">
        <v>60</v>
      </c>
      <c r="B48" s="33">
        <v>21717801.000000004</v>
      </c>
      <c r="C48" s="11">
        <v>0</v>
      </c>
      <c r="D48" s="13"/>
      <c r="E48" s="13">
        <v>413709</v>
      </c>
      <c r="F48" s="17">
        <v>0</v>
      </c>
      <c r="G48" s="17">
        <v>0</v>
      </c>
      <c r="H48" s="17">
        <v>0</v>
      </c>
      <c r="I48" s="50">
        <v>0</v>
      </c>
      <c r="J48" s="17">
        <v>0</v>
      </c>
      <c r="K48" s="50">
        <v>0</v>
      </c>
      <c r="L48" s="17">
        <v>0</v>
      </c>
      <c r="M48" s="50">
        <v>0</v>
      </c>
      <c r="N48" s="17">
        <v>22131510.000000004</v>
      </c>
    </row>
    <row r="49" spans="1:14" ht="15" thickBot="1">
      <c r="A49" s="32" t="s">
        <v>61</v>
      </c>
      <c r="B49" s="33">
        <v>295000000</v>
      </c>
      <c r="C49" s="11">
        <v>145000000</v>
      </c>
      <c r="D49" s="13">
        <v>0</v>
      </c>
      <c r="E49" s="13">
        <v>0</v>
      </c>
      <c r="F49" s="17">
        <v>0</v>
      </c>
      <c r="G49" s="17">
        <v>0</v>
      </c>
      <c r="H49" s="17">
        <v>450000000</v>
      </c>
      <c r="I49" s="50">
        <v>0</v>
      </c>
      <c r="J49" s="17">
        <v>162320140</v>
      </c>
      <c r="K49" s="50">
        <v>0</v>
      </c>
      <c r="L49" s="17">
        <v>110000000</v>
      </c>
      <c r="M49" s="50">
        <v>0</v>
      </c>
      <c r="N49" s="17">
        <v>617679860</v>
      </c>
    </row>
    <row r="50" spans="1:14" ht="15" thickBot="1">
      <c r="A50" s="51" t="s">
        <v>62</v>
      </c>
      <c r="B50" s="52">
        <v>295000000</v>
      </c>
      <c r="C50" s="53">
        <v>145000000</v>
      </c>
      <c r="D50" s="23"/>
      <c r="E50" s="23">
        <v>0</v>
      </c>
      <c r="F50" s="15">
        <v>0</v>
      </c>
      <c r="G50" s="15">
        <v>0</v>
      </c>
      <c r="H50" s="38">
        <v>450000000</v>
      </c>
      <c r="I50" s="40">
        <v>0</v>
      </c>
      <c r="J50" s="39">
        <v>162320140</v>
      </c>
      <c r="K50" s="40">
        <v>0</v>
      </c>
      <c r="L50" s="39">
        <v>110000000</v>
      </c>
      <c r="M50" s="40">
        <v>0</v>
      </c>
      <c r="N50" s="38">
        <v>617679860</v>
      </c>
    </row>
    <row r="51" spans="1:14" ht="15" thickBot="1">
      <c r="A51" s="32" t="s">
        <v>63</v>
      </c>
      <c r="B51" s="11">
        <v>532348201</v>
      </c>
      <c r="C51" s="11">
        <v>148800000</v>
      </c>
      <c r="D51" s="54">
        <v>0</v>
      </c>
      <c r="E51" s="54">
        <v>2294440</v>
      </c>
      <c r="F51" s="17">
        <v>0</v>
      </c>
      <c r="G51" s="17">
        <v>0</v>
      </c>
      <c r="H51" s="13">
        <v>450900000</v>
      </c>
      <c r="I51" s="13">
        <v>0</v>
      </c>
      <c r="J51" s="13">
        <v>170773866</v>
      </c>
      <c r="K51" s="13">
        <v>0</v>
      </c>
      <c r="L51" s="17">
        <v>111012900</v>
      </c>
      <c r="M51" s="13">
        <v>0</v>
      </c>
      <c r="N51" s="17">
        <v>852555875</v>
      </c>
    </row>
    <row r="52" spans="1:14" ht="15" thickBot="1">
      <c r="A52" s="55" t="s">
        <v>64</v>
      </c>
      <c r="B52" s="53">
        <v>9784178237</v>
      </c>
      <c r="C52" s="53">
        <v>-148800000</v>
      </c>
      <c r="D52" s="56">
        <v>695103287</v>
      </c>
      <c r="E52" s="56">
        <v>-2294440</v>
      </c>
      <c r="F52" s="15">
        <v>0</v>
      </c>
      <c r="G52" s="15">
        <v>0</v>
      </c>
      <c r="H52" s="57">
        <v>-450900000</v>
      </c>
      <c r="I52" s="15">
        <v>0</v>
      </c>
      <c r="J52" s="15">
        <v>-91273866</v>
      </c>
      <c r="K52" s="15">
        <v>0</v>
      </c>
      <c r="L52" s="39">
        <v>-111012900</v>
      </c>
      <c r="M52" s="15">
        <v>0</v>
      </c>
      <c r="N52" s="15">
        <v>10079573850</v>
      </c>
    </row>
    <row r="53" spans="1:14" ht="15.95" thickBot="1">
      <c r="A53" s="58" t="s">
        <v>65</v>
      </c>
      <c r="B53" s="11">
        <v>10316526438</v>
      </c>
      <c r="C53" s="11">
        <v>0</v>
      </c>
      <c r="D53" s="59">
        <v>695103287</v>
      </c>
      <c r="E53" s="59">
        <v>0</v>
      </c>
      <c r="F53" s="17">
        <v>0</v>
      </c>
      <c r="G53" s="17">
        <v>0</v>
      </c>
      <c r="H53" s="17">
        <v>0</v>
      </c>
      <c r="I53" s="17">
        <v>0</v>
      </c>
      <c r="J53" s="17">
        <v>79500000</v>
      </c>
      <c r="K53" s="17">
        <v>0</v>
      </c>
      <c r="L53" s="17">
        <v>0</v>
      </c>
      <c r="M53" s="17">
        <v>0</v>
      </c>
      <c r="N53" s="17">
        <v>10932129725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33C-A045-4A5E-B45F-ACB247944F08}">
  <dimension ref="A1:L54"/>
  <sheetViews>
    <sheetView workbookViewId="0">
      <selection activeCell="A10" sqref="A10"/>
    </sheetView>
  </sheetViews>
  <sheetFormatPr defaultColWidth="11.42578125" defaultRowHeight="14.45"/>
  <cols>
    <col min="1" max="1" width="48.140625" bestFit="1" customWidth="1"/>
    <col min="2" max="2" width="14.7109375" bestFit="1" customWidth="1"/>
    <col min="3" max="3" width="12.140625" bestFit="1" customWidth="1"/>
    <col min="4" max="4" width="11.140625" bestFit="1" customWidth="1"/>
    <col min="5" max="6" width="10.140625" bestFit="1" customWidth="1"/>
    <col min="7" max="8" width="12.140625" bestFit="1" customWidth="1"/>
    <col min="9" max="9" width="10.140625" bestFit="1" customWidth="1"/>
    <col min="10" max="10" width="12.140625" bestFit="1" customWidth="1"/>
    <col min="11" max="11" width="10.140625" bestFit="1" customWidth="1"/>
    <col min="12" max="12" width="14.7109375" bestFit="1" customWidth="1"/>
  </cols>
  <sheetData>
    <row r="1" spans="1:12" ht="15.6">
      <c r="A1" s="132" t="s">
        <v>0</v>
      </c>
      <c r="B1" s="132"/>
      <c r="C1" s="132"/>
      <c r="D1" s="132"/>
      <c r="E1" s="132"/>
      <c r="F1" s="132"/>
      <c r="G1" s="132"/>
      <c r="H1" s="132"/>
      <c r="I1" s="132"/>
    </row>
    <row r="2" spans="1:12" ht="15.6">
      <c r="A2" s="132" t="s">
        <v>1</v>
      </c>
      <c r="B2" s="132"/>
      <c r="C2" s="132"/>
      <c r="D2" s="132"/>
      <c r="E2" s="132"/>
      <c r="F2" s="132"/>
      <c r="G2" s="132"/>
      <c r="H2" s="132"/>
      <c r="I2" s="132"/>
    </row>
    <row r="3" spans="1:12" ht="15.6">
      <c r="A3" s="133" t="s">
        <v>66</v>
      </c>
      <c r="B3" s="133"/>
      <c r="C3" s="133"/>
      <c r="D3" s="133"/>
      <c r="E3" s="133"/>
      <c r="F3" s="133"/>
      <c r="G3" s="133"/>
      <c r="H3" s="133"/>
      <c r="I3" s="133"/>
    </row>
    <row r="4" spans="1:12" ht="15.6">
      <c r="A4" s="132" t="s">
        <v>3</v>
      </c>
      <c r="B4" s="132"/>
      <c r="C4" s="132"/>
      <c r="D4" s="132"/>
      <c r="E4" s="132"/>
      <c r="F4" s="132"/>
      <c r="G4" s="132"/>
      <c r="H4" s="132"/>
      <c r="I4" s="132"/>
    </row>
    <row r="5" spans="1:12" ht="15.95" thickBot="1">
      <c r="A5" s="134" t="s">
        <v>4</v>
      </c>
      <c r="B5" s="135"/>
      <c r="C5" s="135"/>
      <c r="D5" s="135"/>
      <c r="E5" s="135"/>
      <c r="F5" s="135"/>
      <c r="G5" s="135"/>
      <c r="H5" s="135"/>
      <c r="I5" s="135"/>
    </row>
    <row r="6" spans="1:12" ht="116.45" thickBot="1">
      <c r="A6" s="81" t="s">
        <v>5</v>
      </c>
      <c r="B6" s="94" t="s">
        <v>67</v>
      </c>
      <c r="C6" s="94" t="s">
        <v>68</v>
      </c>
      <c r="D6" s="94" t="s">
        <v>69</v>
      </c>
      <c r="E6" s="93" t="s">
        <v>70</v>
      </c>
      <c r="F6" s="93" t="s">
        <v>71</v>
      </c>
      <c r="G6" s="94" t="s">
        <v>72</v>
      </c>
      <c r="H6" s="94" t="s">
        <v>73</v>
      </c>
      <c r="I6" s="93" t="s">
        <v>74</v>
      </c>
      <c r="J6" s="94" t="s">
        <v>75</v>
      </c>
      <c r="K6" s="93" t="s">
        <v>76</v>
      </c>
      <c r="L6" s="94" t="s">
        <v>77</v>
      </c>
    </row>
    <row r="7" spans="1:12" ht="15" thickBot="1">
      <c r="A7" s="72" t="s">
        <v>78</v>
      </c>
      <c r="B7" s="85">
        <v>9878931468</v>
      </c>
      <c r="C7" s="85">
        <v>223546024</v>
      </c>
      <c r="D7" s="86">
        <v>0</v>
      </c>
      <c r="E7" s="86">
        <v>0</v>
      </c>
      <c r="F7" s="86">
        <v>0</v>
      </c>
      <c r="G7" s="85">
        <v>-377406207.48000002</v>
      </c>
      <c r="H7" s="85">
        <v>0</v>
      </c>
      <c r="I7" s="85">
        <v>0</v>
      </c>
      <c r="J7" s="85">
        <v>0</v>
      </c>
      <c r="K7" s="85">
        <v>0</v>
      </c>
      <c r="L7" s="85">
        <v>9725071284.5200005</v>
      </c>
    </row>
    <row r="8" spans="1:12" ht="15" thickBot="1">
      <c r="A8" s="84" t="s">
        <v>79</v>
      </c>
      <c r="B8" s="95">
        <v>564683657</v>
      </c>
      <c r="C8" s="95">
        <v>0</v>
      </c>
      <c r="D8" s="95">
        <v>13976000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-24902469</v>
      </c>
      <c r="K8" s="95">
        <v>0</v>
      </c>
      <c r="L8" s="95">
        <v>553757188</v>
      </c>
    </row>
    <row r="9" spans="1:12" ht="15" thickBot="1">
      <c r="A9" s="73" t="s">
        <v>80</v>
      </c>
      <c r="B9" s="86">
        <v>564683657</v>
      </c>
      <c r="C9" s="86">
        <v>0</v>
      </c>
      <c r="D9" s="86">
        <v>13976000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-24902469</v>
      </c>
      <c r="K9" s="86">
        <v>0</v>
      </c>
      <c r="L9" s="86">
        <v>553757188</v>
      </c>
    </row>
    <row r="10" spans="1:12" ht="15" thickBot="1">
      <c r="A10" s="75" t="s">
        <v>81</v>
      </c>
      <c r="B10" s="87">
        <v>500000000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204000000</v>
      </c>
      <c r="I10" s="95">
        <v>0</v>
      </c>
      <c r="J10" s="95">
        <v>-220000000</v>
      </c>
      <c r="K10" s="95">
        <v>0</v>
      </c>
      <c r="L10" s="95">
        <v>484000000</v>
      </c>
    </row>
    <row r="11" spans="1:12" ht="15" thickBot="1">
      <c r="A11" s="73" t="s">
        <v>22</v>
      </c>
      <c r="B11" s="86">
        <v>500000000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204000000</v>
      </c>
      <c r="I11" s="86">
        <v>0</v>
      </c>
      <c r="J11" s="86">
        <v>-220000000</v>
      </c>
      <c r="K11" s="86">
        <v>0</v>
      </c>
      <c r="L11" s="86">
        <v>484000000</v>
      </c>
    </row>
    <row r="12" spans="1:12" ht="15" thickBot="1">
      <c r="A12" s="82" t="s">
        <v>23</v>
      </c>
      <c r="B12" s="88">
        <v>10943615125</v>
      </c>
      <c r="C12" s="88">
        <v>223546024</v>
      </c>
      <c r="D12" s="88">
        <v>13976000</v>
      </c>
      <c r="E12" s="88">
        <v>0</v>
      </c>
      <c r="F12" s="88">
        <v>0</v>
      </c>
      <c r="G12" s="88">
        <v>-377406207.48000002</v>
      </c>
      <c r="H12" s="88">
        <v>204000000</v>
      </c>
      <c r="I12" s="88">
        <v>0</v>
      </c>
      <c r="J12" s="88">
        <v>-244902469</v>
      </c>
      <c r="K12" s="88">
        <v>0</v>
      </c>
      <c r="L12" s="88">
        <v>10762828472.52</v>
      </c>
    </row>
    <row r="13" spans="1:12" ht="116.45" thickBot="1">
      <c r="A13" s="81" t="s">
        <v>82</v>
      </c>
      <c r="B13" s="94" t="s">
        <v>67</v>
      </c>
      <c r="C13" s="94" t="s">
        <v>68</v>
      </c>
      <c r="D13" s="94" t="s">
        <v>69</v>
      </c>
      <c r="E13" s="94" t="s">
        <v>70</v>
      </c>
      <c r="F13" s="94" t="s">
        <v>71</v>
      </c>
      <c r="G13" s="94" t="s">
        <v>72</v>
      </c>
      <c r="H13" s="94" t="s">
        <v>73</v>
      </c>
      <c r="I13" s="94" t="s">
        <v>74</v>
      </c>
      <c r="J13" s="94" t="s">
        <v>75</v>
      </c>
      <c r="K13" s="94" t="s">
        <v>76</v>
      </c>
      <c r="L13" s="94" t="s">
        <v>77</v>
      </c>
    </row>
    <row r="14" spans="1:12" ht="15" thickBot="1">
      <c r="A14" s="75" t="s">
        <v>25</v>
      </c>
      <c r="B14" s="87">
        <v>154540570</v>
      </c>
      <c r="C14" s="87">
        <v>0</v>
      </c>
      <c r="D14" s="87">
        <v>-1330636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-1305167</v>
      </c>
      <c r="K14" s="87">
        <v>0</v>
      </c>
      <c r="L14" s="87">
        <v>151904767</v>
      </c>
    </row>
    <row r="15" spans="1:12">
      <c r="A15" s="76" t="s">
        <v>83</v>
      </c>
      <c r="B15" s="86">
        <v>19943280</v>
      </c>
      <c r="C15" s="86">
        <v>0</v>
      </c>
      <c r="D15" s="86">
        <v>-173280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-201341</v>
      </c>
      <c r="K15" s="86">
        <v>-54920</v>
      </c>
      <c r="L15" s="86">
        <v>19513739</v>
      </c>
    </row>
    <row r="16" spans="1:12">
      <c r="A16" s="74" t="s">
        <v>84</v>
      </c>
      <c r="B16" s="86">
        <v>1661940</v>
      </c>
      <c r="C16" s="86">
        <v>0</v>
      </c>
      <c r="D16" s="86">
        <v>-14440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1647500</v>
      </c>
    </row>
    <row r="17" spans="1:12">
      <c r="A17" s="74" t="s">
        <v>85</v>
      </c>
      <c r="B17" s="86">
        <v>1108000</v>
      </c>
      <c r="C17" s="86">
        <v>0</v>
      </c>
      <c r="D17" s="86">
        <v>-9670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54920</v>
      </c>
      <c r="L17" s="86">
        <v>1153250</v>
      </c>
    </row>
    <row r="18" spans="1:12">
      <c r="A18" s="74" t="s">
        <v>86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</row>
    <row r="19" spans="1:12">
      <c r="A19" s="74" t="s">
        <v>87</v>
      </c>
      <c r="B19" s="86">
        <v>1661940</v>
      </c>
      <c r="C19" s="86">
        <v>0</v>
      </c>
      <c r="D19" s="86">
        <v>-14440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1647500</v>
      </c>
    </row>
    <row r="20" spans="1:12">
      <c r="A20" s="74" t="s">
        <v>88</v>
      </c>
      <c r="B20" s="86">
        <v>199433</v>
      </c>
      <c r="C20" s="86">
        <v>0</v>
      </c>
      <c r="D20" s="86">
        <v>-1733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197700</v>
      </c>
    </row>
    <row r="21" spans="1:12">
      <c r="A21" s="74" t="s">
        <v>89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</row>
    <row r="22" spans="1:12">
      <c r="A22" s="74" t="s">
        <v>90</v>
      </c>
      <c r="B22" s="86">
        <v>4299372</v>
      </c>
      <c r="C22" s="86">
        <v>0</v>
      </c>
      <c r="D22" s="86">
        <v>-37256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-48610</v>
      </c>
      <c r="K22" s="86">
        <v>0</v>
      </c>
      <c r="L22" s="86">
        <v>4213506</v>
      </c>
    </row>
    <row r="23" spans="1:12">
      <c r="A23" s="74" t="s">
        <v>91</v>
      </c>
      <c r="B23" s="86">
        <v>798840</v>
      </c>
      <c r="C23" s="86">
        <v>0</v>
      </c>
      <c r="D23" s="86">
        <v>-6924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-24816</v>
      </c>
      <c r="K23" s="86">
        <v>0</v>
      </c>
      <c r="L23" s="86">
        <v>767100</v>
      </c>
    </row>
    <row r="24" spans="1:12">
      <c r="A24" s="74" t="s">
        <v>92</v>
      </c>
      <c r="B24" s="86">
        <v>598605</v>
      </c>
      <c r="C24" s="86">
        <v>0</v>
      </c>
      <c r="D24" s="86">
        <v>-4605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-18300</v>
      </c>
      <c r="K24" s="86">
        <v>0</v>
      </c>
      <c r="L24" s="86">
        <v>575700</v>
      </c>
    </row>
    <row r="25" spans="1:12">
      <c r="A25" s="74" t="s">
        <v>93</v>
      </c>
      <c r="B25" s="86">
        <v>399420</v>
      </c>
      <c r="C25" s="86">
        <v>0</v>
      </c>
      <c r="D25" s="86">
        <v>-3420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-12100</v>
      </c>
      <c r="K25" s="86">
        <v>0</v>
      </c>
      <c r="L25" s="86">
        <v>383900</v>
      </c>
    </row>
    <row r="26" spans="1:12">
      <c r="A26" s="74" t="s">
        <v>94</v>
      </c>
      <c r="B26" s="86">
        <v>72175635</v>
      </c>
      <c r="C26" s="86">
        <v>0</v>
      </c>
      <c r="D26" s="86">
        <v>-625515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71550120</v>
      </c>
    </row>
    <row r="27" spans="1:12">
      <c r="A27" s="74" t="s">
        <v>38</v>
      </c>
      <c r="B27" s="86">
        <v>25939830</v>
      </c>
      <c r="C27" s="86">
        <v>0</v>
      </c>
      <c r="D27" s="86">
        <v>-224814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25715016</v>
      </c>
    </row>
    <row r="28" spans="1:12">
      <c r="A28" s="77" t="s">
        <v>39</v>
      </c>
      <c r="B28" s="86">
        <v>24754275</v>
      </c>
      <c r="C28" s="86">
        <v>0</v>
      </c>
      <c r="D28" s="86">
        <v>-214539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24539736</v>
      </c>
    </row>
    <row r="29" spans="1:12" ht="15" thickBot="1">
      <c r="A29" s="78" t="s">
        <v>95</v>
      </c>
      <c r="B29" s="86">
        <v>1000000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-1000000</v>
      </c>
      <c r="K29" s="86">
        <v>0</v>
      </c>
      <c r="L29" s="86">
        <v>0</v>
      </c>
    </row>
    <row r="30" spans="1:12" ht="15" thickBot="1">
      <c r="A30" s="75" t="s">
        <v>41</v>
      </c>
      <c r="B30" s="89">
        <v>65350860</v>
      </c>
      <c r="C30" s="87">
        <v>0</v>
      </c>
      <c r="D30" s="87">
        <v>-413556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-4286127</v>
      </c>
      <c r="K30" s="87">
        <v>0</v>
      </c>
      <c r="L30" s="87">
        <v>60651177</v>
      </c>
    </row>
    <row r="31" spans="1:12">
      <c r="A31" s="76" t="s">
        <v>96</v>
      </c>
      <c r="B31" s="90">
        <v>2100000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-788992</v>
      </c>
      <c r="K31" s="86">
        <v>0</v>
      </c>
      <c r="L31" s="86">
        <v>1311008</v>
      </c>
    </row>
    <row r="32" spans="1:12">
      <c r="A32" s="74" t="s">
        <v>97</v>
      </c>
      <c r="B32" s="90">
        <v>3800000</v>
      </c>
      <c r="C32" s="86">
        <v>0</v>
      </c>
      <c r="D32" s="86">
        <v>0</v>
      </c>
      <c r="E32" s="86">
        <v>0</v>
      </c>
      <c r="F32" s="86">
        <v>569000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4369000</v>
      </c>
    </row>
    <row r="33" spans="1:12">
      <c r="A33" s="74" t="s">
        <v>44</v>
      </c>
      <c r="B33" s="90">
        <v>1743000</v>
      </c>
      <c r="C33" s="86">
        <v>0</v>
      </c>
      <c r="D33" s="86">
        <v>-15100</v>
      </c>
      <c r="E33" s="86">
        <v>0</v>
      </c>
      <c r="F33" s="86">
        <v>0</v>
      </c>
      <c r="G33" s="86">
        <v>0</v>
      </c>
      <c r="H33" s="86">
        <v>0</v>
      </c>
      <c r="I33" s="86">
        <v>-150000</v>
      </c>
      <c r="J33" s="86">
        <v>-203524</v>
      </c>
      <c r="K33" s="86">
        <v>0</v>
      </c>
      <c r="L33" s="86">
        <v>1374376</v>
      </c>
    </row>
    <row r="34" spans="1:12">
      <c r="A34" s="74" t="s">
        <v>45</v>
      </c>
      <c r="B34" s="90">
        <v>505600</v>
      </c>
      <c r="C34" s="86">
        <v>0</v>
      </c>
      <c r="D34" s="86">
        <v>-4340</v>
      </c>
      <c r="E34" s="86">
        <v>0</v>
      </c>
      <c r="F34" s="86">
        <v>0</v>
      </c>
      <c r="G34" s="86">
        <v>0</v>
      </c>
      <c r="H34" s="86">
        <v>0</v>
      </c>
      <c r="I34" s="86">
        <v>-100000</v>
      </c>
      <c r="J34" s="86">
        <v>-230000</v>
      </c>
      <c r="K34" s="86">
        <v>0</v>
      </c>
      <c r="L34" s="86">
        <v>171260</v>
      </c>
    </row>
    <row r="35" spans="1:12">
      <c r="A35" s="74" t="s">
        <v>98</v>
      </c>
      <c r="B35" s="90">
        <v>4000000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-500000</v>
      </c>
      <c r="J35" s="86">
        <v>-1000000</v>
      </c>
      <c r="K35" s="86">
        <v>357000</v>
      </c>
      <c r="L35" s="86">
        <v>2857000</v>
      </c>
    </row>
    <row r="36" spans="1:12">
      <c r="A36" s="74" t="s">
        <v>47</v>
      </c>
      <c r="B36" s="90">
        <v>924000</v>
      </c>
      <c r="C36" s="86">
        <v>0</v>
      </c>
      <c r="D36" s="86">
        <v>-8000</v>
      </c>
      <c r="E36" s="86">
        <v>0</v>
      </c>
      <c r="F36" s="86">
        <v>-37000</v>
      </c>
      <c r="G36" s="86">
        <v>0</v>
      </c>
      <c r="H36" s="86">
        <v>0</v>
      </c>
      <c r="I36" s="86">
        <v>200000</v>
      </c>
      <c r="J36" s="86">
        <v>0</v>
      </c>
      <c r="K36" s="86">
        <v>0</v>
      </c>
      <c r="L36" s="86">
        <v>1079000</v>
      </c>
    </row>
    <row r="37" spans="1:12">
      <c r="A37" s="74" t="s">
        <v>99</v>
      </c>
      <c r="B37" s="90">
        <v>493800</v>
      </c>
      <c r="C37" s="86">
        <v>0</v>
      </c>
      <c r="D37" s="86">
        <v>-4260</v>
      </c>
      <c r="E37" s="86">
        <v>0</v>
      </c>
      <c r="F37" s="86">
        <v>178990</v>
      </c>
      <c r="G37" s="86">
        <v>0</v>
      </c>
      <c r="H37" s="86">
        <v>0</v>
      </c>
      <c r="I37" s="86">
        <v>170990</v>
      </c>
      <c r="J37" s="86">
        <v>0</v>
      </c>
      <c r="K37" s="86">
        <v>0</v>
      </c>
      <c r="L37" s="86">
        <v>839520</v>
      </c>
    </row>
    <row r="38" spans="1:12">
      <c r="A38" s="74" t="s">
        <v>49</v>
      </c>
      <c r="B38" s="90">
        <v>449560</v>
      </c>
      <c r="C38" s="86">
        <v>0</v>
      </c>
      <c r="D38" s="86">
        <v>-3900</v>
      </c>
      <c r="E38" s="86">
        <v>100300</v>
      </c>
      <c r="F38" s="86">
        <v>-110990</v>
      </c>
      <c r="G38" s="86">
        <v>0</v>
      </c>
      <c r="H38" s="86">
        <v>0</v>
      </c>
      <c r="I38" s="86">
        <v>-110990</v>
      </c>
      <c r="J38" s="86">
        <v>-111320</v>
      </c>
      <c r="K38" s="86">
        <v>0</v>
      </c>
      <c r="L38" s="86">
        <v>212660</v>
      </c>
    </row>
    <row r="39" spans="1:12">
      <c r="A39" s="74" t="s">
        <v>100</v>
      </c>
      <c r="B39" s="90">
        <v>3000000</v>
      </c>
      <c r="C39" s="86">
        <v>0</v>
      </c>
      <c r="D39" s="86">
        <v>0</v>
      </c>
      <c r="E39" s="86">
        <v>0</v>
      </c>
      <c r="F39" s="86">
        <v>-200000</v>
      </c>
      <c r="G39" s="86">
        <v>0</v>
      </c>
      <c r="H39" s="86">
        <v>0</v>
      </c>
      <c r="I39" s="86">
        <v>0</v>
      </c>
      <c r="J39" s="86">
        <v>0</v>
      </c>
      <c r="K39" s="86">
        <v>-264000</v>
      </c>
      <c r="L39" s="86">
        <v>2536000</v>
      </c>
    </row>
    <row r="40" spans="1:12">
      <c r="A40" s="74" t="s">
        <v>51</v>
      </c>
      <c r="B40" s="90">
        <v>12542600</v>
      </c>
      <c r="C40" s="86">
        <v>0</v>
      </c>
      <c r="D40" s="86">
        <v>-108728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12433872</v>
      </c>
    </row>
    <row r="41" spans="1:12">
      <c r="A41" s="74" t="s">
        <v>52</v>
      </c>
      <c r="B41" s="90">
        <v>1890900</v>
      </c>
      <c r="C41" s="86">
        <v>0</v>
      </c>
      <c r="D41" s="86">
        <v>-16428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1874472</v>
      </c>
    </row>
    <row r="42" spans="1:12">
      <c r="A42" s="74" t="s">
        <v>53</v>
      </c>
      <c r="B42" s="90">
        <v>5532500</v>
      </c>
      <c r="C42" s="86">
        <v>0</v>
      </c>
      <c r="D42" s="86">
        <v>-48000</v>
      </c>
      <c r="E42" s="86">
        <v>0</v>
      </c>
      <c r="F42" s="86">
        <v>0</v>
      </c>
      <c r="G42" s="86">
        <v>0</v>
      </c>
      <c r="H42" s="86">
        <v>0</v>
      </c>
      <c r="I42" s="86">
        <v>-1800000</v>
      </c>
      <c r="J42" s="86">
        <v>-1030000</v>
      </c>
      <c r="K42" s="86">
        <v>0</v>
      </c>
      <c r="L42" s="86">
        <v>2654500</v>
      </c>
    </row>
    <row r="43" spans="1:12">
      <c r="A43" s="74" t="s">
        <v>101</v>
      </c>
      <c r="B43" s="90">
        <v>4000000</v>
      </c>
      <c r="C43" s="86">
        <v>0</v>
      </c>
      <c r="D43" s="86">
        <v>0</v>
      </c>
      <c r="E43" s="86">
        <v>0</v>
      </c>
      <c r="F43" s="86">
        <v>-400000</v>
      </c>
      <c r="G43" s="86">
        <v>0</v>
      </c>
      <c r="H43" s="86">
        <v>0</v>
      </c>
      <c r="I43" s="86">
        <v>-2150000</v>
      </c>
      <c r="J43" s="86">
        <v>-60000</v>
      </c>
      <c r="K43" s="86">
        <v>0</v>
      </c>
      <c r="L43" s="86">
        <v>1390000</v>
      </c>
    </row>
    <row r="44" spans="1:12">
      <c r="A44" s="74" t="s">
        <v>102</v>
      </c>
      <c r="B44" s="90">
        <v>1680000</v>
      </c>
      <c r="C44" s="86">
        <v>0</v>
      </c>
      <c r="D44" s="86">
        <v>-10300</v>
      </c>
      <c r="E44" s="86">
        <v>0</v>
      </c>
      <c r="F44" s="86">
        <v>0</v>
      </c>
      <c r="G44" s="86">
        <v>0</v>
      </c>
      <c r="H44" s="86">
        <v>0</v>
      </c>
      <c r="I44" s="86">
        <v>-1350000</v>
      </c>
      <c r="J44" s="86">
        <v>-16000</v>
      </c>
      <c r="K44" s="86">
        <v>-93000</v>
      </c>
      <c r="L44" s="86">
        <v>210700</v>
      </c>
    </row>
    <row r="45" spans="1:12">
      <c r="A45" s="74" t="s">
        <v>103</v>
      </c>
      <c r="B45" s="90">
        <v>5240400</v>
      </c>
      <c r="C45" s="86">
        <v>0</v>
      </c>
      <c r="D45" s="86">
        <v>-45400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-674217</v>
      </c>
      <c r="K45" s="86">
        <v>0</v>
      </c>
      <c r="L45" s="86">
        <v>4520783</v>
      </c>
    </row>
    <row r="46" spans="1:12">
      <c r="A46" s="74" t="s">
        <v>104</v>
      </c>
      <c r="B46" s="90">
        <v>15366000</v>
      </c>
      <c r="C46" s="86">
        <v>0</v>
      </c>
      <c r="D46" s="86">
        <v>-133200</v>
      </c>
      <c r="E46" s="86">
        <v>0</v>
      </c>
      <c r="F46" s="86">
        <v>0</v>
      </c>
      <c r="G46" s="86">
        <v>0</v>
      </c>
      <c r="H46" s="86">
        <v>0</v>
      </c>
      <c r="I46" s="86">
        <v>500000</v>
      </c>
      <c r="J46" s="86">
        <v>0</v>
      </c>
      <c r="K46" s="86">
        <v>0</v>
      </c>
      <c r="L46" s="86">
        <v>15732800</v>
      </c>
    </row>
    <row r="47" spans="1:12">
      <c r="A47" s="79" t="s">
        <v>105</v>
      </c>
      <c r="B47" s="90">
        <v>1837500</v>
      </c>
      <c r="C47" s="86">
        <v>0</v>
      </c>
      <c r="D47" s="86">
        <v>-15900</v>
      </c>
      <c r="E47" s="86">
        <v>-100300</v>
      </c>
      <c r="F47" s="86">
        <v>0</v>
      </c>
      <c r="G47" s="86">
        <v>0</v>
      </c>
      <c r="H47" s="86">
        <v>0</v>
      </c>
      <c r="I47" s="86">
        <v>5290000</v>
      </c>
      <c r="J47" s="86">
        <v>0</v>
      </c>
      <c r="K47" s="86">
        <v>0</v>
      </c>
      <c r="L47" s="86">
        <v>7011300</v>
      </c>
    </row>
    <row r="48" spans="1:12" ht="15" thickBot="1">
      <c r="A48" s="80" t="s">
        <v>106</v>
      </c>
      <c r="B48" s="90">
        <v>245000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-172074</v>
      </c>
      <c r="K48" s="86">
        <v>0</v>
      </c>
      <c r="L48" s="86">
        <v>72926</v>
      </c>
    </row>
    <row r="49" spans="1:12" ht="15" thickBot="1">
      <c r="A49" s="75" t="s">
        <v>107</v>
      </c>
      <c r="B49" s="89">
        <v>23238086</v>
      </c>
      <c r="C49" s="87">
        <v>0</v>
      </c>
      <c r="D49" s="87">
        <v>199174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23437260</v>
      </c>
    </row>
    <row r="50" spans="1:12" ht="15" thickBot="1">
      <c r="A50" s="75" t="s">
        <v>61</v>
      </c>
      <c r="B50" s="89">
        <v>500000000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-200000000</v>
      </c>
      <c r="K50" s="89">
        <v>0</v>
      </c>
      <c r="L50" s="89">
        <v>300000000</v>
      </c>
    </row>
    <row r="51" spans="1:12" ht="15" thickBot="1">
      <c r="A51" s="51" t="s">
        <v>62</v>
      </c>
      <c r="B51" s="91">
        <v>500000000</v>
      </c>
      <c r="C51" s="91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-200000000</v>
      </c>
      <c r="K51" s="86">
        <v>0</v>
      </c>
      <c r="L51" s="86">
        <v>300000000</v>
      </c>
    </row>
    <row r="52" spans="1:12" ht="15" thickBot="1">
      <c r="A52" s="82" t="s">
        <v>63</v>
      </c>
      <c r="B52" s="88">
        <v>743129516</v>
      </c>
      <c r="C52" s="88">
        <v>0</v>
      </c>
      <c r="D52" s="88">
        <v>-1545018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-205591294</v>
      </c>
      <c r="K52" s="88">
        <v>0</v>
      </c>
      <c r="L52" s="88">
        <v>535993204</v>
      </c>
    </row>
    <row r="53" spans="1:12" ht="15" thickBot="1">
      <c r="A53" s="55" t="s">
        <v>64</v>
      </c>
      <c r="B53" s="92">
        <v>10200485609</v>
      </c>
      <c r="C53" s="92">
        <v>223546024</v>
      </c>
      <c r="D53" s="92">
        <v>15521018</v>
      </c>
      <c r="E53" s="92">
        <v>0</v>
      </c>
      <c r="F53" s="92">
        <v>0</v>
      </c>
      <c r="G53" s="92">
        <v>-377406207.48000002</v>
      </c>
      <c r="H53" s="92">
        <v>204000000</v>
      </c>
      <c r="I53" s="92">
        <v>0</v>
      </c>
      <c r="J53" s="92">
        <v>-39311175</v>
      </c>
      <c r="K53" s="92">
        <v>0</v>
      </c>
      <c r="L53" s="92">
        <v>10226835268.52</v>
      </c>
    </row>
    <row r="54" spans="1:12" ht="15.95" thickBot="1">
      <c r="A54" s="83" t="s">
        <v>108</v>
      </c>
      <c r="B54" s="88">
        <v>10943615125</v>
      </c>
      <c r="C54" s="88">
        <v>223546024</v>
      </c>
      <c r="D54" s="88">
        <v>13976000</v>
      </c>
      <c r="E54" s="88">
        <v>0</v>
      </c>
      <c r="F54" s="88">
        <v>0</v>
      </c>
      <c r="G54" s="88">
        <v>-377406207.48000002</v>
      </c>
      <c r="H54" s="88">
        <v>204000000</v>
      </c>
      <c r="I54" s="88">
        <v>0</v>
      </c>
      <c r="J54" s="88">
        <v>-244902469</v>
      </c>
      <c r="K54" s="88">
        <v>0</v>
      </c>
      <c r="L54" s="88">
        <v>10762828472.52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FA4CD-4759-4A08-9BE7-9C595F71DC62}">
  <dimension ref="A1:K57"/>
  <sheetViews>
    <sheetView topLeftCell="B1" workbookViewId="0">
      <selection activeCell="K10" sqref="K10"/>
    </sheetView>
  </sheetViews>
  <sheetFormatPr defaultColWidth="11.42578125" defaultRowHeight="14.45"/>
  <cols>
    <col min="1" max="1" width="40.5703125" bestFit="1" customWidth="1"/>
    <col min="2" max="2" width="15.7109375" bestFit="1" customWidth="1"/>
    <col min="3" max="3" width="16.42578125" customWidth="1"/>
    <col min="4" max="4" width="13.7109375" customWidth="1"/>
    <col min="5" max="5" width="10.5703125" bestFit="1" customWidth="1"/>
    <col min="6" max="6" width="10.140625" bestFit="1" customWidth="1"/>
    <col min="7" max="7" width="13" bestFit="1" customWidth="1"/>
    <col min="8" max="8" width="10.85546875" bestFit="1" customWidth="1"/>
    <col min="9" max="9" width="13.5703125" bestFit="1" customWidth="1"/>
    <col min="10" max="10" width="10.5703125" bestFit="1" customWidth="1"/>
    <col min="11" max="11" width="15.42578125" bestFit="1" customWidth="1"/>
  </cols>
  <sheetData>
    <row r="1" spans="1:11" ht="15.6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6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.6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5.6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.95" thickBot="1">
      <c r="A5" s="140" t="s">
        <v>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46.5">
      <c r="A6" s="125"/>
      <c r="B6" s="127" t="s">
        <v>110</v>
      </c>
      <c r="C6" s="127" t="s">
        <v>111</v>
      </c>
      <c r="D6" s="127" t="s">
        <v>112</v>
      </c>
      <c r="E6" s="127" t="s">
        <v>113</v>
      </c>
      <c r="F6" s="127" t="s">
        <v>114</v>
      </c>
      <c r="G6" s="127" t="s">
        <v>115</v>
      </c>
      <c r="H6" s="127" t="s">
        <v>116</v>
      </c>
      <c r="I6" s="127" t="s">
        <v>117</v>
      </c>
      <c r="J6" s="127" t="s">
        <v>118</v>
      </c>
      <c r="K6" s="114" t="s">
        <v>119</v>
      </c>
    </row>
    <row r="7" spans="1:11" ht="30.95">
      <c r="A7" s="126" t="s">
        <v>120</v>
      </c>
      <c r="B7" s="128" t="s">
        <v>121</v>
      </c>
      <c r="C7" s="129" t="s">
        <v>122</v>
      </c>
      <c r="D7" s="129" t="s">
        <v>123</v>
      </c>
      <c r="E7" s="129" t="s">
        <v>124</v>
      </c>
      <c r="F7" s="129" t="s">
        <v>125</v>
      </c>
      <c r="G7" s="129" t="s">
        <v>125</v>
      </c>
      <c r="H7" s="129" t="s">
        <v>125</v>
      </c>
      <c r="I7" s="129" t="s">
        <v>126</v>
      </c>
      <c r="J7" s="129" t="s">
        <v>124</v>
      </c>
      <c r="K7" s="115" t="s">
        <v>127</v>
      </c>
    </row>
    <row r="8" spans="1:11" ht="15.6">
      <c r="A8" s="136" t="s">
        <v>5</v>
      </c>
      <c r="B8" s="137"/>
      <c r="C8" s="137"/>
      <c r="D8" s="137"/>
      <c r="E8" s="137"/>
      <c r="F8" s="137"/>
      <c r="G8" s="137"/>
      <c r="H8" s="137"/>
      <c r="I8" s="137"/>
      <c r="J8" s="137"/>
      <c r="K8" s="138"/>
    </row>
    <row r="9" spans="1:11" ht="15.6">
      <c r="A9" s="100" t="s">
        <v>81</v>
      </c>
      <c r="B9" s="101">
        <v>10566146443.52</v>
      </c>
      <c r="C9" s="101">
        <v>73937178.75</v>
      </c>
      <c r="D9" s="101">
        <v>0</v>
      </c>
      <c r="E9" s="101">
        <v>0</v>
      </c>
      <c r="F9" s="101">
        <v>0</v>
      </c>
      <c r="G9" s="101">
        <v>290000000</v>
      </c>
      <c r="H9" s="116">
        <v>0</v>
      </c>
      <c r="I9" s="116">
        <v>-150000000</v>
      </c>
      <c r="J9" s="101">
        <v>0</v>
      </c>
      <c r="K9" s="102">
        <v>10780083622.27</v>
      </c>
    </row>
    <row r="10" spans="1:11" ht="15.6">
      <c r="A10" s="107" t="s">
        <v>128</v>
      </c>
      <c r="B10" s="120">
        <v>10266146443.52</v>
      </c>
      <c r="C10" s="119">
        <v>73937178.75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08">
        <v>10340083622.27</v>
      </c>
    </row>
    <row r="11" spans="1:11" ht="15.6">
      <c r="A11" s="107" t="s">
        <v>129</v>
      </c>
      <c r="B11" s="118">
        <v>300000000</v>
      </c>
      <c r="C11" s="119">
        <v>0</v>
      </c>
      <c r="D11" s="119">
        <v>0</v>
      </c>
      <c r="E11" s="119">
        <v>0</v>
      </c>
      <c r="F11" s="119">
        <v>0</v>
      </c>
      <c r="G11" s="119">
        <v>290000000</v>
      </c>
      <c r="H11" s="124">
        <v>0</v>
      </c>
      <c r="I11" s="124">
        <v>-150000000</v>
      </c>
      <c r="J11" s="119">
        <v>0</v>
      </c>
      <c r="K11" s="108">
        <v>440000000</v>
      </c>
    </row>
    <row r="12" spans="1:11" ht="15.6">
      <c r="A12" s="100" t="s">
        <v>79</v>
      </c>
      <c r="B12" s="101">
        <v>544395284</v>
      </c>
      <c r="C12" s="101">
        <v>0</v>
      </c>
      <c r="D12" s="116">
        <v>-5861057</v>
      </c>
      <c r="E12" s="101">
        <v>0</v>
      </c>
      <c r="F12" s="101">
        <v>0</v>
      </c>
      <c r="G12" s="101">
        <v>0</v>
      </c>
      <c r="H12" s="116">
        <v>0</v>
      </c>
      <c r="I12" s="116">
        <v>-9000000</v>
      </c>
      <c r="J12" s="101">
        <v>0</v>
      </c>
      <c r="K12" s="102">
        <v>529534227</v>
      </c>
    </row>
    <row r="13" spans="1:11" ht="15.6">
      <c r="A13" s="107" t="s">
        <v>21</v>
      </c>
      <c r="B13" s="120">
        <v>544395284</v>
      </c>
      <c r="C13" s="119">
        <v>0</v>
      </c>
      <c r="D13" s="124">
        <v>-5861057</v>
      </c>
      <c r="E13" s="119">
        <v>0</v>
      </c>
      <c r="F13" s="119">
        <v>0</v>
      </c>
      <c r="G13" s="119">
        <v>0</v>
      </c>
      <c r="H13" s="124">
        <v>0</v>
      </c>
      <c r="I13" s="124">
        <v>-9000000</v>
      </c>
      <c r="J13" s="119">
        <v>0</v>
      </c>
      <c r="K13" s="108">
        <v>529534227</v>
      </c>
    </row>
    <row r="14" spans="1:11" ht="15.6">
      <c r="A14" s="100" t="s">
        <v>130</v>
      </c>
      <c r="B14" s="121">
        <v>0</v>
      </c>
      <c r="C14" s="121">
        <v>0</v>
      </c>
      <c r="D14" s="121">
        <v>386926</v>
      </c>
      <c r="E14" s="121">
        <v>0</v>
      </c>
      <c r="F14" s="121">
        <v>30000</v>
      </c>
      <c r="G14" s="121">
        <v>0</v>
      </c>
      <c r="H14" s="121">
        <v>2080884</v>
      </c>
      <c r="I14" s="121">
        <v>0</v>
      </c>
      <c r="J14" s="121">
        <v>0</v>
      </c>
      <c r="K14" s="102">
        <v>2497810</v>
      </c>
    </row>
    <row r="15" spans="1:11" ht="15.6">
      <c r="A15" s="100" t="s">
        <v>23</v>
      </c>
      <c r="B15" s="109">
        <v>11110541727.52</v>
      </c>
      <c r="C15" s="109">
        <v>73937178.75</v>
      </c>
      <c r="D15" s="116">
        <v>-5474131</v>
      </c>
      <c r="E15" s="109">
        <v>0</v>
      </c>
      <c r="F15" s="109">
        <v>30000</v>
      </c>
      <c r="G15" s="109">
        <v>290000000</v>
      </c>
      <c r="H15" s="116">
        <v>2080884</v>
      </c>
      <c r="I15" s="116">
        <v>-159000000</v>
      </c>
      <c r="J15" s="109">
        <v>0</v>
      </c>
      <c r="K15" s="111">
        <v>11312115659.27</v>
      </c>
    </row>
    <row r="16" spans="1:11" ht="15.6">
      <c r="A16" s="136" t="s">
        <v>24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8"/>
    </row>
    <row r="17" spans="1:11" ht="15.6">
      <c r="A17" s="100" t="s">
        <v>25</v>
      </c>
      <c r="B17" s="101">
        <v>157535460</v>
      </c>
      <c r="C17" s="101">
        <v>0</v>
      </c>
      <c r="D17" s="116">
        <v>-489732</v>
      </c>
      <c r="E17" s="101">
        <v>0</v>
      </c>
      <c r="F17" s="101">
        <v>700</v>
      </c>
      <c r="G17" s="101">
        <v>0</v>
      </c>
      <c r="H17" s="116">
        <v>0</v>
      </c>
      <c r="I17" s="116">
        <v>-708445</v>
      </c>
      <c r="J17" s="101">
        <v>0</v>
      </c>
      <c r="K17" s="111">
        <v>156337983</v>
      </c>
    </row>
    <row r="18" spans="1:11" ht="15.6">
      <c r="A18" s="107" t="s">
        <v>131</v>
      </c>
      <c r="B18" s="120">
        <v>20462400</v>
      </c>
      <c r="C18" s="119">
        <v>0</v>
      </c>
      <c r="D18" s="124">
        <v>-63600</v>
      </c>
      <c r="E18" s="119">
        <v>0</v>
      </c>
      <c r="F18" s="119">
        <v>0</v>
      </c>
      <c r="G18" s="119">
        <v>0</v>
      </c>
      <c r="H18" s="124">
        <v>0</v>
      </c>
      <c r="I18" s="124">
        <v>-640000</v>
      </c>
      <c r="J18" s="119">
        <v>0</v>
      </c>
      <c r="K18" s="108">
        <v>19758800</v>
      </c>
    </row>
    <row r="19" spans="1:11" ht="15.6">
      <c r="A19" s="107" t="s">
        <v>27</v>
      </c>
      <c r="B19" s="120">
        <v>1705200</v>
      </c>
      <c r="C19" s="119">
        <v>0</v>
      </c>
      <c r="D19" s="124">
        <v>-5300</v>
      </c>
      <c r="E19" s="119">
        <v>0</v>
      </c>
      <c r="F19" s="119">
        <v>0</v>
      </c>
      <c r="G19" s="119">
        <v>0</v>
      </c>
      <c r="H19" s="124">
        <v>0</v>
      </c>
      <c r="I19" s="124">
        <v>0</v>
      </c>
      <c r="J19" s="119">
        <v>0</v>
      </c>
      <c r="K19" s="108">
        <v>1699900</v>
      </c>
    </row>
    <row r="20" spans="1:11" ht="15.6">
      <c r="A20" s="107" t="s">
        <v>28</v>
      </c>
      <c r="B20" s="120">
        <v>1136800</v>
      </c>
      <c r="C20" s="119">
        <v>0</v>
      </c>
      <c r="D20" s="124">
        <v>-3530</v>
      </c>
      <c r="E20" s="119">
        <v>0</v>
      </c>
      <c r="F20" s="119">
        <v>0</v>
      </c>
      <c r="G20" s="119">
        <v>0</v>
      </c>
      <c r="H20" s="124">
        <v>0</v>
      </c>
      <c r="I20" s="124">
        <v>-51945</v>
      </c>
      <c r="J20" s="119">
        <v>0</v>
      </c>
      <c r="K20" s="108">
        <v>1081325</v>
      </c>
    </row>
    <row r="21" spans="1:11" ht="15.6">
      <c r="A21" s="107" t="s">
        <v>132</v>
      </c>
      <c r="B21" s="120">
        <v>0</v>
      </c>
      <c r="C21" s="119">
        <v>0</v>
      </c>
      <c r="D21" s="124">
        <v>0</v>
      </c>
      <c r="E21" s="119">
        <v>0</v>
      </c>
      <c r="F21" s="119">
        <v>0</v>
      </c>
      <c r="G21" s="119">
        <v>0</v>
      </c>
      <c r="H21" s="124">
        <v>0</v>
      </c>
      <c r="I21" s="124">
        <v>0</v>
      </c>
      <c r="J21" s="119">
        <v>0</v>
      </c>
      <c r="K21" s="108">
        <v>0</v>
      </c>
    </row>
    <row r="22" spans="1:11" ht="15.6">
      <c r="A22" s="107" t="s">
        <v>133</v>
      </c>
      <c r="B22" s="120">
        <v>1705200</v>
      </c>
      <c r="C22" s="119">
        <v>0</v>
      </c>
      <c r="D22" s="124">
        <v>-5300</v>
      </c>
      <c r="E22" s="119">
        <v>0</v>
      </c>
      <c r="F22" s="119">
        <v>0</v>
      </c>
      <c r="G22" s="119">
        <v>0</v>
      </c>
      <c r="H22" s="124">
        <v>0</v>
      </c>
      <c r="I22" s="124">
        <v>0</v>
      </c>
      <c r="J22" s="119">
        <v>0</v>
      </c>
      <c r="K22" s="108">
        <v>1699900</v>
      </c>
    </row>
    <row r="23" spans="1:11" ht="15.6">
      <c r="A23" s="107" t="s">
        <v>134</v>
      </c>
      <c r="B23" s="120">
        <v>204620</v>
      </c>
      <c r="C23" s="119">
        <v>0</v>
      </c>
      <c r="D23" s="124">
        <v>-630</v>
      </c>
      <c r="E23" s="119">
        <v>0</v>
      </c>
      <c r="F23" s="119">
        <v>0</v>
      </c>
      <c r="G23" s="119">
        <v>0</v>
      </c>
      <c r="H23" s="124">
        <v>0</v>
      </c>
      <c r="I23" s="124">
        <v>0</v>
      </c>
      <c r="J23" s="119">
        <v>0</v>
      </c>
      <c r="K23" s="108">
        <v>203990</v>
      </c>
    </row>
    <row r="24" spans="1:11" ht="15.6">
      <c r="A24" s="107" t="s">
        <v>135</v>
      </c>
      <c r="B24" s="120">
        <v>0</v>
      </c>
      <c r="C24" s="119">
        <v>0</v>
      </c>
      <c r="D24" s="124">
        <v>0</v>
      </c>
      <c r="E24" s="119">
        <v>0</v>
      </c>
      <c r="F24" s="119">
        <v>0</v>
      </c>
      <c r="G24" s="119">
        <v>0</v>
      </c>
      <c r="H24" s="124">
        <v>0</v>
      </c>
      <c r="I24" s="124">
        <v>0</v>
      </c>
      <c r="J24" s="119">
        <v>0</v>
      </c>
      <c r="K24" s="108">
        <v>0</v>
      </c>
    </row>
    <row r="25" spans="1:11" ht="15.6">
      <c r="A25" s="107" t="s">
        <v>33</v>
      </c>
      <c r="B25" s="120">
        <v>4408800</v>
      </c>
      <c r="C25" s="119">
        <v>0</v>
      </c>
      <c r="D25" s="124">
        <v>-13200</v>
      </c>
      <c r="E25" s="119">
        <v>0</v>
      </c>
      <c r="F25" s="119">
        <v>0</v>
      </c>
      <c r="G25" s="119">
        <v>0</v>
      </c>
      <c r="H25" s="124">
        <v>0</v>
      </c>
      <c r="I25" s="124">
        <v>-16500</v>
      </c>
      <c r="J25" s="119">
        <v>0</v>
      </c>
      <c r="K25" s="108">
        <v>4379100</v>
      </c>
    </row>
    <row r="26" spans="1:11" ht="15.6">
      <c r="A26" s="107" t="s">
        <v>136</v>
      </c>
      <c r="B26" s="120">
        <v>819600</v>
      </c>
      <c r="C26" s="119">
        <v>0</v>
      </c>
      <c r="D26" s="124">
        <v>-3600</v>
      </c>
      <c r="E26" s="119">
        <v>0</v>
      </c>
      <c r="F26" s="119">
        <v>300</v>
      </c>
      <c r="G26" s="119">
        <v>0</v>
      </c>
      <c r="H26" s="124">
        <v>0</v>
      </c>
      <c r="I26" s="124">
        <v>0</v>
      </c>
      <c r="J26" s="119">
        <v>0</v>
      </c>
      <c r="K26" s="108">
        <v>816300</v>
      </c>
    </row>
    <row r="27" spans="1:11" ht="15.6">
      <c r="A27" s="107" t="s">
        <v>35</v>
      </c>
      <c r="B27" s="120">
        <v>614400</v>
      </c>
      <c r="C27" s="119">
        <v>0</v>
      </c>
      <c r="D27" s="124">
        <v>-2400</v>
      </c>
      <c r="E27" s="119">
        <v>0</v>
      </c>
      <c r="F27" s="119">
        <v>200</v>
      </c>
      <c r="G27" s="119">
        <v>0</v>
      </c>
      <c r="H27" s="124">
        <v>0</v>
      </c>
      <c r="I27" s="124">
        <v>0</v>
      </c>
      <c r="J27" s="119">
        <v>0</v>
      </c>
      <c r="K27" s="108">
        <v>612200</v>
      </c>
    </row>
    <row r="28" spans="1:11" ht="15.6">
      <c r="A28" s="107" t="s">
        <v>36</v>
      </c>
      <c r="B28" s="120">
        <v>410400</v>
      </c>
      <c r="C28" s="119">
        <v>0</v>
      </c>
      <c r="D28" s="124">
        <v>-2400</v>
      </c>
      <c r="E28" s="119">
        <v>0</v>
      </c>
      <c r="F28" s="119">
        <v>200</v>
      </c>
      <c r="G28" s="119">
        <v>0</v>
      </c>
      <c r="H28" s="124">
        <v>0</v>
      </c>
      <c r="I28" s="124">
        <v>0</v>
      </c>
      <c r="J28" s="119">
        <v>0</v>
      </c>
      <c r="K28" s="108">
        <v>408200</v>
      </c>
    </row>
    <row r="29" spans="1:11" ht="15.6">
      <c r="A29" s="107" t="s">
        <v>137</v>
      </c>
      <c r="B29" s="120">
        <v>74054376</v>
      </c>
      <c r="C29" s="119">
        <v>0</v>
      </c>
      <c r="D29" s="124">
        <v>-228960</v>
      </c>
      <c r="E29" s="119">
        <v>0</v>
      </c>
      <c r="F29" s="119">
        <v>0</v>
      </c>
      <c r="G29" s="119">
        <v>0</v>
      </c>
      <c r="H29" s="124">
        <v>0</v>
      </c>
      <c r="I29" s="124">
        <v>0</v>
      </c>
      <c r="J29" s="119">
        <v>0</v>
      </c>
      <c r="K29" s="108">
        <v>73825416</v>
      </c>
    </row>
    <row r="30" spans="1:11" ht="15.6">
      <c r="A30" s="107" t="s">
        <v>138</v>
      </c>
      <c r="B30" s="120">
        <v>26615040</v>
      </c>
      <c r="C30" s="119">
        <v>0</v>
      </c>
      <c r="D30" s="124">
        <v>-82284</v>
      </c>
      <c r="E30" s="119">
        <v>0</v>
      </c>
      <c r="F30" s="119">
        <v>0</v>
      </c>
      <c r="G30" s="119">
        <v>0</v>
      </c>
      <c r="H30" s="124">
        <v>0</v>
      </c>
      <c r="I30" s="124">
        <v>0</v>
      </c>
      <c r="J30" s="119">
        <v>0</v>
      </c>
      <c r="K30" s="108">
        <v>26532756</v>
      </c>
    </row>
    <row r="31" spans="1:11" ht="15.6">
      <c r="A31" s="107" t="s">
        <v>139</v>
      </c>
      <c r="B31" s="120">
        <v>25398624</v>
      </c>
      <c r="C31" s="119">
        <v>0</v>
      </c>
      <c r="D31" s="124">
        <v>-78528</v>
      </c>
      <c r="E31" s="119">
        <v>0</v>
      </c>
      <c r="F31" s="119">
        <v>0</v>
      </c>
      <c r="G31" s="119">
        <v>0</v>
      </c>
      <c r="H31" s="124">
        <v>0</v>
      </c>
      <c r="I31" s="124">
        <v>0</v>
      </c>
      <c r="J31" s="119">
        <v>0</v>
      </c>
      <c r="K31" s="108">
        <v>25320096</v>
      </c>
    </row>
    <row r="32" spans="1:11" ht="15.6">
      <c r="A32" s="100" t="s">
        <v>41</v>
      </c>
      <c r="B32" s="101">
        <v>73927300</v>
      </c>
      <c r="C32" s="101">
        <v>0</v>
      </c>
      <c r="D32" s="116">
        <v>-173278</v>
      </c>
      <c r="E32" s="101">
        <v>0</v>
      </c>
      <c r="F32" s="101">
        <v>0</v>
      </c>
      <c r="G32" s="101">
        <v>4000000</v>
      </c>
      <c r="H32" s="116">
        <v>0</v>
      </c>
      <c r="I32" s="116">
        <v>-15919790</v>
      </c>
      <c r="J32" s="101">
        <v>0</v>
      </c>
      <c r="K32" s="102">
        <v>61834232</v>
      </c>
    </row>
    <row r="33" spans="1:11" ht="15.6">
      <c r="A33" s="107" t="s">
        <v>140</v>
      </c>
      <c r="B33" s="120">
        <v>2100000</v>
      </c>
      <c r="C33" s="119">
        <v>0</v>
      </c>
      <c r="D33" s="124">
        <v>0</v>
      </c>
      <c r="E33" s="119">
        <v>0</v>
      </c>
      <c r="F33" s="119">
        <v>0</v>
      </c>
      <c r="G33" s="119">
        <v>0</v>
      </c>
      <c r="H33" s="124">
        <v>0</v>
      </c>
      <c r="I33" s="124">
        <v>0</v>
      </c>
      <c r="J33" s="119">
        <v>0</v>
      </c>
      <c r="K33" s="108">
        <v>2100000</v>
      </c>
    </row>
    <row r="34" spans="1:11" ht="15.6">
      <c r="A34" s="123" t="s">
        <v>141</v>
      </c>
      <c r="B34" s="120">
        <v>2715000</v>
      </c>
      <c r="C34" s="119">
        <v>0</v>
      </c>
      <c r="D34" s="124">
        <v>0</v>
      </c>
      <c r="E34" s="119">
        <v>0</v>
      </c>
      <c r="F34" s="119">
        <v>0</v>
      </c>
      <c r="G34" s="119">
        <v>0</v>
      </c>
      <c r="H34" s="124">
        <v>0</v>
      </c>
      <c r="I34" s="124">
        <v>-453687</v>
      </c>
      <c r="J34" s="119">
        <v>0</v>
      </c>
      <c r="K34" s="108">
        <v>2261313</v>
      </c>
    </row>
    <row r="35" spans="1:11" ht="15.6">
      <c r="A35" s="123" t="s">
        <v>142</v>
      </c>
      <c r="B35" s="120">
        <v>1788400</v>
      </c>
      <c r="C35" s="119">
        <v>0</v>
      </c>
      <c r="D35" s="124">
        <v>-5600</v>
      </c>
      <c r="E35" s="119">
        <v>0</v>
      </c>
      <c r="F35" s="119">
        <v>0</v>
      </c>
      <c r="G35" s="119">
        <v>0</v>
      </c>
      <c r="H35" s="124">
        <v>0</v>
      </c>
      <c r="I35" s="124">
        <v>-95000</v>
      </c>
      <c r="J35" s="119">
        <v>0</v>
      </c>
      <c r="K35" s="108">
        <v>1687800</v>
      </c>
    </row>
    <row r="36" spans="1:11" ht="15.6">
      <c r="A36" s="123" t="s">
        <v>143</v>
      </c>
      <c r="B36" s="120">
        <v>518800</v>
      </c>
      <c r="C36" s="119">
        <v>0</v>
      </c>
      <c r="D36" s="124">
        <v>-1600</v>
      </c>
      <c r="E36" s="119">
        <v>0</v>
      </c>
      <c r="F36" s="119">
        <v>0</v>
      </c>
      <c r="G36" s="119">
        <v>0</v>
      </c>
      <c r="H36" s="124">
        <v>0</v>
      </c>
      <c r="I36" s="124">
        <v>0</v>
      </c>
      <c r="J36" s="119">
        <v>0</v>
      </c>
      <c r="K36" s="108">
        <v>517200</v>
      </c>
    </row>
    <row r="37" spans="1:11" ht="15.6">
      <c r="A37" s="123" t="s">
        <v>144</v>
      </c>
      <c r="B37" s="120">
        <v>4000000</v>
      </c>
      <c r="C37" s="119">
        <v>0</v>
      </c>
      <c r="D37" s="124">
        <v>0</v>
      </c>
      <c r="E37" s="119">
        <v>0</v>
      </c>
      <c r="F37" s="119">
        <v>0</v>
      </c>
      <c r="G37" s="119">
        <v>0</v>
      </c>
      <c r="H37" s="124">
        <v>0</v>
      </c>
      <c r="I37" s="124">
        <v>0</v>
      </c>
      <c r="J37" s="119">
        <v>0</v>
      </c>
      <c r="K37" s="108">
        <v>4000000</v>
      </c>
    </row>
    <row r="38" spans="1:11" ht="15.6">
      <c r="A38" s="107" t="s">
        <v>145</v>
      </c>
      <c r="B38" s="120">
        <v>909800</v>
      </c>
      <c r="C38" s="119">
        <v>0</v>
      </c>
      <c r="D38" s="124">
        <v>-2850</v>
      </c>
      <c r="E38" s="119">
        <v>0</v>
      </c>
      <c r="F38" s="119">
        <v>0</v>
      </c>
      <c r="G38" s="119">
        <v>0</v>
      </c>
      <c r="H38" s="124">
        <v>0</v>
      </c>
      <c r="I38" s="124">
        <v>0</v>
      </c>
      <c r="J38" s="119">
        <v>0</v>
      </c>
      <c r="K38" s="108">
        <v>906950</v>
      </c>
    </row>
    <row r="39" spans="1:11" ht="15.6">
      <c r="A39" s="123" t="s">
        <v>146</v>
      </c>
      <c r="B39" s="120">
        <v>1300000</v>
      </c>
      <c r="C39" s="119">
        <v>0</v>
      </c>
      <c r="D39" s="124">
        <v>0</v>
      </c>
      <c r="E39" s="119">
        <v>0</v>
      </c>
      <c r="F39" s="119">
        <v>0</v>
      </c>
      <c r="G39" s="119">
        <v>0</v>
      </c>
      <c r="H39" s="124">
        <v>0</v>
      </c>
      <c r="I39" s="124">
        <v>-150000</v>
      </c>
      <c r="J39" s="119">
        <v>0</v>
      </c>
      <c r="K39" s="108">
        <v>1150000</v>
      </c>
    </row>
    <row r="40" spans="1:11" ht="15.6">
      <c r="A40" s="107" t="s">
        <v>147</v>
      </c>
      <c r="B40" s="120">
        <v>3000000</v>
      </c>
      <c r="C40" s="119">
        <v>0</v>
      </c>
      <c r="D40" s="124">
        <v>0</v>
      </c>
      <c r="E40" s="119">
        <v>0</v>
      </c>
      <c r="F40" s="119">
        <v>0</v>
      </c>
      <c r="G40" s="119">
        <v>0</v>
      </c>
      <c r="H40" s="124">
        <v>0</v>
      </c>
      <c r="I40" s="124">
        <v>-103850</v>
      </c>
      <c r="J40" s="119">
        <v>0</v>
      </c>
      <c r="K40" s="108">
        <v>2896150</v>
      </c>
    </row>
    <row r="41" spans="1:11" ht="15.6">
      <c r="A41" s="107" t="s">
        <v>148</v>
      </c>
      <c r="B41" s="120">
        <v>12869100</v>
      </c>
      <c r="C41" s="119">
        <v>0</v>
      </c>
      <c r="D41" s="124">
        <v>-39804</v>
      </c>
      <c r="E41" s="119">
        <v>0</v>
      </c>
      <c r="F41" s="119">
        <v>0</v>
      </c>
      <c r="G41" s="119">
        <v>0</v>
      </c>
      <c r="H41" s="124">
        <v>0</v>
      </c>
      <c r="I41" s="124">
        <v>0</v>
      </c>
      <c r="J41" s="119">
        <v>0</v>
      </c>
      <c r="K41" s="108">
        <v>12829296</v>
      </c>
    </row>
    <row r="42" spans="1:11" ht="15.6">
      <c r="A42" s="103" t="s">
        <v>149</v>
      </c>
      <c r="B42" s="120">
        <v>1940100</v>
      </c>
      <c r="C42" s="119">
        <v>0</v>
      </c>
      <c r="D42" s="124">
        <v>-6024</v>
      </c>
      <c r="E42" s="119">
        <v>0</v>
      </c>
      <c r="F42" s="119">
        <v>0</v>
      </c>
      <c r="G42" s="119">
        <v>0</v>
      </c>
      <c r="H42" s="124">
        <v>0</v>
      </c>
      <c r="I42" s="124">
        <v>0</v>
      </c>
      <c r="J42" s="119">
        <v>0</v>
      </c>
      <c r="K42" s="108">
        <v>1934076</v>
      </c>
    </row>
    <row r="43" spans="1:11" ht="15.6">
      <c r="A43" s="107" t="s">
        <v>150</v>
      </c>
      <c r="B43" s="120">
        <v>5676500</v>
      </c>
      <c r="C43" s="119">
        <v>0</v>
      </c>
      <c r="D43" s="124">
        <v>-17600</v>
      </c>
      <c r="E43" s="119">
        <v>0</v>
      </c>
      <c r="F43" s="119">
        <v>0</v>
      </c>
      <c r="G43" s="119">
        <v>0</v>
      </c>
      <c r="H43" s="124">
        <v>0</v>
      </c>
      <c r="I43" s="124">
        <v>-4000000</v>
      </c>
      <c r="J43" s="120">
        <v>-421250</v>
      </c>
      <c r="K43" s="108">
        <v>1237650</v>
      </c>
    </row>
    <row r="44" spans="1:11" ht="15.6">
      <c r="A44" s="110" t="s">
        <v>151</v>
      </c>
      <c r="B44" s="120">
        <v>3726000</v>
      </c>
      <c r="C44" s="119">
        <v>0</v>
      </c>
      <c r="D44" s="124">
        <v>-11500</v>
      </c>
      <c r="E44" s="119">
        <v>0</v>
      </c>
      <c r="F44" s="119">
        <v>0</v>
      </c>
      <c r="G44" s="119">
        <v>0</v>
      </c>
      <c r="H44" s="124">
        <v>0</v>
      </c>
      <c r="I44" s="124">
        <v>-1300000</v>
      </c>
      <c r="J44" s="119">
        <v>0</v>
      </c>
      <c r="K44" s="108">
        <v>2414500</v>
      </c>
    </row>
    <row r="45" spans="1:11" ht="15.6">
      <c r="A45" s="110" t="s">
        <v>152</v>
      </c>
      <c r="B45" s="120">
        <v>1728100</v>
      </c>
      <c r="C45" s="119">
        <v>0</v>
      </c>
      <c r="D45" s="124">
        <v>-5300</v>
      </c>
      <c r="E45" s="124">
        <v>-10237</v>
      </c>
      <c r="F45" s="119">
        <v>0</v>
      </c>
      <c r="G45" s="119">
        <v>0</v>
      </c>
      <c r="H45" s="124">
        <v>0</v>
      </c>
      <c r="I45" s="124">
        <v>-600000</v>
      </c>
      <c r="J45" s="119">
        <v>0</v>
      </c>
      <c r="K45" s="108">
        <v>1112563</v>
      </c>
    </row>
    <row r="46" spans="1:11" ht="15.6">
      <c r="A46" s="110" t="s">
        <v>153</v>
      </c>
      <c r="B46" s="120">
        <v>4679000</v>
      </c>
      <c r="C46" s="119">
        <v>0</v>
      </c>
      <c r="D46" s="124">
        <v>-14500</v>
      </c>
      <c r="E46" s="119">
        <v>10237</v>
      </c>
      <c r="F46" s="119">
        <v>0</v>
      </c>
      <c r="G46" s="119">
        <v>0</v>
      </c>
      <c r="H46" s="124">
        <v>0</v>
      </c>
      <c r="I46" s="124">
        <v>0</v>
      </c>
      <c r="J46" s="119">
        <v>0</v>
      </c>
      <c r="K46" s="108">
        <v>4674737</v>
      </c>
    </row>
    <row r="47" spans="1:11" ht="15.6">
      <c r="A47" s="103" t="s">
        <v>154</v>
      </c>
      <c r="B47" s="120">
        <v>24950000</v>
      </c>
      <c r="C47" s="119">
        <v>0</v>
      </c>
      <c r="D47" s="124">
        <v>-63000</v>
      </c>
      <c r="E47" s="119">
        <v>0</v>
      </c>
      <c r="F47" s="119">
        <v>0</v>
      </c>
      <c r="G47" s="119">
        <v>0</v>
      </c>
      <c r="H47" s="124">
        <v>0</v>
      </c>
      <c r="I47" s="124">
        <v>-9100000</v>
      </c>
      <c r="J47" s="119">
        <v>0</v>
      </c>
      <c r="K47" s="108">
        <v>15787000</v>
      </c>
    </row>
    <row r="48" spans="1:11" ht="15.6">
      <c r="A48" s="107" t="s">
        <v>155</v>
      </c>
      <c r="B48" s="120">
        <v>1781500</v>
      </c>
      <c r="C48" s="119">
        <v>0</v>
      </c>
      <c r="D48" s="124">
        <v>-5500</v>
      </c>
      <c r="E48" s="119">
        <v>0</v>
      </c>
      <c r="F48" s="119">
        <v>0</v>
      </c>
      <c r="G48" s="119">
        <v>4000000</v>
      </c>
      <c r="H48" s="124">
        <v>0</v>
      </c>
      <c r="I48" s="124">
        <v>0</v>
      </c>
      <c r="J48" s="120">
        <v>421250</v>
      </c>
      <c r="K48" s="108">
        <v>6197250</v>
      </c>
    </row>
    <row r="49" spans="1:11" ht="15.6">
      <c r="A49" s="103" t="s">
        <v>156</v>
      </c>
      <c r="B49" s="120">
        <v>245000</v>
      </c>
      <c r="C49" s="119">
        <v>0</v>
      </c>
      <c r="D49" s="124">
        <v>0</v>
      </c>
      <c r="E49" s="119">
        <v>0</v>
      </c>
      <c r="F49" s="119">
        <v>0</v>
      </c>
      <c r="G49" s="119">
        <v>0</v>
      </c>
      <c r="H49" s="124">
        <v>0</v>
      </c>
      <c r="I49" s="124">
        <v>-117253</v>
      </c>
      <c r="J49" s="119">
        <v>0</v>
      </c>
      <c r="K49" s="108">
        <v>127747</v>
      </c>
    </row>
    <row r="50" spans="1:11" ht="15.6">
      <c r="A50" s="100" t="s">
        <v>157</v>
      </c>
      <c r="B50" s="101">
        <v>24609120</v>
      </c>
      <c r="C50" s="101">
        <v>0</v>
      </c>
      <c r="D50" s="101">
        <v>234360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11">
        <v>24843480</v>
      </c>
    </row>
    <row r="51" spans="1:11" ht="15.6">
      <c r="A51" s="103" t="s">
        <v>158</v>
      </c>
      <c r="B51" s="120">
        <v>24609120</v>
      </c>
      <c r="C51" s="119">
        <v>0</v>
      </c>
      <c r="D51" s="119">
        <v>234360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08">
        <v>24843480</v>
      </c>
    </row>
    <row r="52" spans="1:11" ht="15.6">
      <c r="A52" s="100" t="s">
        <v>159</v>
      </c>
      <c r="B52" s="101">
        <v>256071880</v>
      </c>
      <c r="C52" s="101">
        <v>0</v>
      </c>
      <c r="D52" s="116">
        <v>-428650</v>
      </c>
      <c r="E52" s="101">
        <v>0</v>
      </c>
      <c r="F52" s="101">
        <v>700</v>
      </c>
      <c r="G52" s="101">
        <v>4000000</v>
      </c>
      <c r="H52" s="116">
        <v>0</v>
      </c>
      <c r="I52" s="116">
        <v>-16628235</v>
      </c>
      <c r="J52" s="101">
        <v>0</v>
      </c>
      <c r="K52" s="102">
        <v>243015695</v>
      </c>
    </row>
    <row r="53" spans="1:11" ht="15.6">
      <c r="A53" s="100" t="s">
        <v>160</v>
      </c>
      <c r="B53" s="101">
        <v>300000000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16">
        <v>0</v>
      </c>
      <c r="I53" s="116">
        <v>-300000000</v>
      </c>
      <c r="J53" s="101">
        <v>0</v>
      </c>
      <c r="K53" s="102">
        <v>0</v>
      </c>
    </row>
    <row r="54" spans="1:11" ht="15.6">
      <c r="A54" s="110" t="s">
        <v>161</v>
      </c>
      <c r="B54" s="120">
        <v>300000000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24">
        <v>0</v>
      </c>
      <c r="I54" s="124">
        <v>-300000000</v>
      </c>
      <c r="J54" s="119">
        <v>0</v>
      </c>
      <c r="K54" s="108">
        <v>0</v>
      </c>
    </row>
    <row r="55" spans="1:11" ht="15.6">
      <c r="A55" s="100" t="s">
        <v>162</v>
      </c>
      <c r="B55" s="101">
        <v>556071880</v>
      </c>
      <c r="C55" s="101">
        <v>0</v>
      </c>
      <c r="D55" s="116">
        <v>-428650</v>
      </c>
      <c r="E55" s="101">
        <v>0</v>
      </c>
      <c r="F55" s="101">
        <v>700</v>
      </c>
      <c r="G55" s="101">
        <v>4000000</v>
      </c>
      <c r="H55" s="116">
        <v>0</v>
      </c>
      <c r="I55" s="116">
        <v>-316628235</v>
      </c>
      <c r="J55" s="101">
        <v>0</v>
      </c>
      <c r="K55" s="102">
        <v>243015695</v>
      </c>
    </row>
    <row r="56" spans="1:11" ht="15.6">
      <c r="A56" s="100" t="s">
        <v>64</v>
      </c>
      <c r="B56" s="116">
        <v>10554469847.52</v>
      </c>
      <c r="C56" s="116">
        <v>73937178.75</v>
      </c>
      <c r="D56" s="116">
        <v>-5045481</v>
      </c>
      <c r="E56" s="116">
        <v>0</v>
      </c>
      <c r="F56" s="116">
        <v>29300</v>
      </c>
      <c r="G56" s="116">
        <v>286000000</v>
      </c>
      <c r="H56" s="116">
        <v>2080884</v>
      </c>
      <c r="I56" s="116">
        <v>157628235</v>
      </c>
      <c r="J56" s="116">
        <v>0</v>
      </c>
      <c r="K56" s="102">
        <v>11069099964.27</v>
      </c>
    </row>
    <row r="57" spans="1:11" ht="15.95" thickBot="1">
      <c r="A57" s="104" t="s">
        <v>108</v>
      </c>
      <c r="B57" s="105">
        <v>11110541727.52</v>
      </c>
      <c r="C57" s="105">
        <v>73937178.75</v>
      </c>
      <c r="D57" s="117">
        <v>-5474131</v>
      </c>
      <c r="E57" s="105">
        <v>0</v>
      </c>
      <c r="F57" s="105">
        <v>30000</v>
      </c>
      <c r="G57" s="105">
        <v>290000000</v>
      </c>
      <c r="H57" s="117">
        <v>2080884</v>
      </c>
      <c r="I57" s="117">
        <v>-159000000</v>
      </c>
      <c r="J57" s="105">
        <v>0</v>
      </c>
      <c r="K57" s="112">
        <v>11312115659.27</v>
      </c>
    </row>
  </sheetData>
  <mergeCells count="7">
    <mergeCell ref="A16:K16"/>
    <mergeCell ref="A8:K8"/>
    <mergeCell ref="A1:K1"/>
    <mergeCell ref="A5:K5"/>
    <mergeCell ref="A4:K4"/>
    <mergeCell ref="A3:K3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1219-EF7A-4AF1-89FA-51A555091F3F}">
  <dimension ref="B1:M58"/>
  <sheetViews>
    <sheetView workbookViewId="0">
      <selection activeCell="A6" sqref="A6"/>
    </sheetView>
  </sheetViews>
  <sheetFormatPr defaultColWidth="11.42578125" defaultRowHeight="15.6"/>
  <cols>
    <col min="1" max="1" width="2.7109375" style="97" customWidth="1"/>
    <col min="2" max="2" width="43.85546875" style="97" bestFit="1" customWidth="1"/>
    <col min="3" max="4" width="17.7109375" style="97" customWidth="1"/>
    <col min="5" max="5" width="13.7109375" style="97" customWidth="1"/>
    <col min="6" max="7" width="13.140625" style="97" customWidth="1"/>
    <col min="8" max="9" width="14.7109375" style="97" bestFit="1" customWidth="1"/>
    <col min="10" max="10" width="17.28515625" style="97" bestFit="1" customWidth="1"/>
    <col min="11" max="11" width="2.28515625" style="97" customWidth="1"/>
    <col min="12" max="12" width="14.140625" style="97" bestFit="1" customWidth="1"/>
    <col min="13" max="13" width="12.85546875" style="97" bestFit="1" customWidth="1"/>
    <col min="14" max="16384" width="11.42578125" style="97"/>
  </cols>
  <sheetData>
    <row r="1" spans="2:13">
      <c r="B1" s="132" t="s">
        <v>0</v>
      </c>
      <c r="C1" s="132"/>
      <c r="D1" s="132"/>
      <c r="E1" s="132"/>
      <c r="F1" s="132"/>
      <c r="G1" s="132"/>
      <c r="H1" s="132"/>
      <c r="I1" s="132"/>
      <c r="J1" s="132"/>
    </row>
    <row r="2" spans="2:13">
      <c r="B2" s="132" t="s">
        <v>1</v>
      </c>
      <c r="C2" s="132"/>
      <c r="D2" s="132"/>
      <c r="E2" s="132"/>
      <c r="F2" s="132"/>
      <c r="G2" s="132"/>
      <c r="H2" s="132"/>
      <c r="I2" s="132"/>
      <c r="J2" s="132"/>
    </row>
    <row r="3" spans="2:13">
      <c r="B3" s="133" t="s">
        <v>163</v>
      </c>
      <c r="C3" s="133"/>
      <c r="D3" s="133"/>
      <c r="E3" s="133"/>
      <c r="F3" s="133"/>
      <c r="G3" s="133"/>
      <c r="H3" s="133"/>
      <c r="I3" s="133"/>
      <c r="J3" s="133"/>
    </row>
    <row r="4" spans="2:13">
      <c r="B4" s="132" t="s">
        <v>3</v>
      </c>
      <c r="C4" s="132"/>
      <c r="D4" s="132"/>
      <c r="E4" s="132"/>
      <c r="F4" s="132"/>
      <c r="G4" s="132"/>
      <c r="H4" s="132"/>
      <c r="I4" s="132"/>
      <c r="J4" s="132"/>
    </row>
    <row r="5" spans="2:13" ht="15.95" thickBot="1">
      <c r="B5" s="134" t="s">
        <v>4</v>
      </c>
      <c r="C5" s="135"/>
      <c r="D5" s="135"/>
      <c r="E5" s="135"/>
      <c r="F5" s="135"/>
      <c r="G5" s="135"/>
      <c r="H5" s="135"/>
      <c r="I5" s="135"/>
      <c r="J5" s="135"/>
    </row>
    <row r="6" spans="2:13" ht="46.5">
      <c r="B6" s="96"/>
      <c r="C6" s="64" t="s">
        <v>164</v>
      </c>
      <c r="D6" s="64" t="s">
        <v>165</v>
      </c>
      <c r="E6" s="64" t="s">
        <v>166</v>
      </c>
      <c r="F6" s="64" t="s">
        <v>167</v>
      </c>
      <c r="G6" s="64" t="s">
        <v>168</v>
      </c>
      <c r="H6" s="64" t="s">
        <v>169</v>
      </c>
      <c r="I6" s="64" t="s">
        <v>170</v>
      </c>
      <c r="J6" s="60" t="s">
        <v>119</v>
      </c>
    </row>
    <row r="7" spans="2:13" ht="29.25" customHeight="1">
      <c r="B7" s="66" t="s">
        <v>120</v>
      </c>
      <c r="C7" s="69" t="s">
        <v>121</v>
      </c>
      <c r="D7" s="62" t="s">
        <v>122</v>
      </c>
      <c r="E7" s="62" t="s">
        <v>171</v>
      </c>
      <c r="F7" s="62" t="s">
        <v>124</v>
      </c>
      <c r="G7" s="62" t="s">
        <v>124</v>
      </c>
      <c r="H7" s="62" t="s">
        <v>126</v>
      </c>
      <c r="I7" s="62" t="s">
        <v>124</v>
      </c>
      <c r="J7" s="63" t="s">
        <v>127</v>
      </c>
    </row>
    <row r="8" spans="2:13" ht="15" customHeight="1">
      <c r="B8" s="143" t="s">
        <v>5</v>
      </c>
      <c r="C8" s="144"/>
      <c r="D8" s="144"/>
      <c r="E8" s="144"/>
      <c r="F8" s="144"/>
      <c r="G8" s="144"/>
      <c r="H8" s="144"/>
      <c r="I8" s="144"/>
      <c r="J8" s="145"/>
    </row>
    <row r="9" spans="2:13">
      <c r="B9" s="70" t="s">
        <v>81</v>
      </c>
      <c r="C9" s="101">
        <v>11409390845.27</v>
      </c>
      <c r="D9" s="101">
        <v>18554658.640000001</v>
      </c>
      <c r="E9" s="101">
        <v>0</v>
      </c>
      <c r="F9" s="101">
        <v>0</v>
      </c>
      <c r="G9" s="101">
        <v>0</v>
      </c>
      <c r="H9" s="122">
        <v>-85000000</v>
      </c>
      <c r="I9" s="122">
        <v>0</v>
      </c>
      <c r="J9" s="102">
        <v>11342945503.91</v>
      </c>
    </row>
    <row r="10" spans="2:13">
      <c r="B10" s="68" t="s">
        <v>128</v>
      </c>
      <c r="C10" s="119">
        <v>10909390845.27</v>
      </c>
      <c r="D10" s="119">
        <v>18554658.640000001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08">
        <v>10927945503.91</v>
      </c>
    </row>
    <row r="11" spans="2:13">
      <c r="B11" s="68" t="s">
        <v>129</v>
      </c>
      <c r="C11" s="119">
        <v>500000000</v>
      </c>
      <c r="D11" s="119">
        <v>0</v>
      </c>
      <c r="E11" s="119">
        <v>0</v>
      </c>
      <c r="F11" s="119">
        <v>0</v>
      </c>
      <c r="G11" s="119">
        <v>0</v>
      </c>
      <c r="H11" s="120">
        <v>-85000000</v>
      </c>
      <c r="I11" s="119">
        <v>0</v>
      </c>
      <c r="J11" s="108">
        <v>415000000</v>
      </c>
    </row>
    <row r="12" spans="2:13">
      <c r="B12" s="70" t="s">
        <v>79</v>
      </c>
      <c r="C12" s="101">
        <v>553122131</v>
      </c>
      <c r="D12" s="101">
        <v>0</v>
      </c>
      <c r="E12" s="101">
        <v>5477867</v>
      </c>
      <c r="F12" s="101">
        <v>0</v>
      </c>
      <c r="G12" s="101">
        <v>0</v>
      </c>
      <c r="H12" s="122">
        <v>-14000000</v>
      </c>
      <c r="I12" s="122">
        <v>0</v>
      </c>
      <c r="J12" s="102">
        <v>544599998</v>
      </c>
    </row>
    <row r="13" spans="2:13">
      <c r="B13" s="68" t="s">
        <v>21</v>
      </c>
      <c r="C13" s="119">
        <v>553122131</v>
      </c>
      <c r="D13" s="119">
        <v>0</v>
      </c>
      <c r="E13" s="119">
        <v>5477867</v>
      </c>
      <c r="F13" s="119">
        <v>0</v>
      </c>
      <c r="G13" s="119">
        <v>0</v>
      </c>
      <c r="H13" s="120">
        <v>-14000000</v>
      </c>
      <c r="I13" s="119">
        <v>0</v>
      </c>
      <c r="J13" s="108">
        <v>544599998</v>
      </c>
    </row>
    <row r="14" spans="2:13">
      <c r="B14" s="68" t="s">
        <v>172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08">
        <v>0</v>
      </c>
    </row>
    <row r="15" spans="2:13">
      <c r="B15" s="70" t="s">
        <v>23</v>
      </c>
      <c r="C15" s="109">
        <v>11962512976.27</v>
      </c>
      <c r="D15" s="109">
        <v>18554658.640000001</v>
      </c>
      <c r="E15" s="109">
        <v>5477867</v>
      </c>
      <c r="F15" s="109">
        <v>0</v>
      </c>
      <c r="G15" s="109">
        <v>0</v>
      </c>
      <c r="H15" s="122">
        <v>-99000000</v>
      </c>
      <c r="I15" s="122">
        <v>0</v>
      </c>
      <c r="J15" s="111">
        <v>11887545501.91</v>
      </c>
      <c r="M15" s="106"/>
    </row>
    <row r="16" spans="2:13" ht="15" customHeight="1">
      <c r="B16" s="143" t="s">
        <v>24</v>
      </c>
      <c r="C16" s="144"/>
      <c r="D16" s="144"/>
      <c r="E16" s="144"/>
      <c r="F16" s="144"/>
      <c r="G16" s="144"/>
      <c r="H16" s="144"/>
      <c r="I16" s="144"/>
      <c r="J16" s="145"/>
      <c r="M16" s="106"/>
    </row>
    <row r="17" spans="2:13">
      <c r="B17" s="70" t="s">
        <v>25</v>
      </c>
      <c r="C17" s="101">
        <v>162701876</v>
      </c>
      <c r="D17" s="101">
        <v>0</v>
      </c>
      <c r="E17" s="101">
        <v>314102</v>
      </c>
      <c r="F17" s="101">
        <v>0</v>
      </c>
      <c r="G17" s="101">
        <v>0</v>
      </c>
      <c r="H17" s="122">
        <v>-1192278</v>
      </c>
      <c r="I17" s="122">
        <v>0</v>
      </c>
      <c r="J17" s="111">
        <v>161823700</v>
      </c>
      <c r="M17" s="106"/>
    </row>
    <row r="18" spans="2:13">
      <c r="B18" s="68" t="s">
        <v>131</v>
      </c>
      <c r="C18" s="119">
        <v>21133200</v>
      </c>
      <c r="D18" s="119">
        <v>0</v>
      </c>
      <c r="E18" s="119">
        <v>40800</v>
      </c>
      <c r="F18" s="119">
        <v>0</v>
      </c>
      <c r="G18" s="119">
        <v>0</v>
      </c>
      <c r="H18" s="120">
        <v>-646983</v>
      </c>
      <c r="I18" s="119">
        <v>0</v>
      </c>
      <c r="J18" s="108">
        <v>20527017</v>
      </c>
      <c r="M18" s="106"/>
    </row>
    <row r="19" spans="2:13">
      <c r="B19" s="68" t="s">
        <v>27</v>
      </c>
      <c r="C19" s="119">
        <v>1761100</v>
      </c>
      <c r="D19" s="119">
        <v>0</v>
      </c>
      <c r="E19" s="119">
        <v>3400</v>
      </c>
      <c r="F19" s="119">
        <v>0</v>
      </c>
      <c r="G19" s="119">
        <v>0</v>
      </c>
      <c r="H19" s="120">
        <v>-53916</v>
      </c>
      <c r="I19" s="119">
        <v>0</v>
      </c>
      <c r="J19" s="108">
        <v>1710584</v>
      </c>
    </row>
    <row r="20" spans="2:13">
      <c r="B20" s="68" t="s">
        <v>28</v>
      </c>
      <c r="C20" s="119">
        <v>1174070</v>
      </c>
      <c r="D20" s="119">
        <v>0</v>
      </c>
      <c r="E20" s="119">
        <v>2260</v>
      </c>
      <c r="F20" s="119">
        <v>0</v>
      </c>
      <c r="G20" s="119">
        <v>0</v>
      </c>
      <c r="H20" s="120">
        <v>-218109</v>
      </c>
      <c r="I20" s="119">
        <v>0</v>
      </c>
      <c r="J20" s="108">
        <v>958221</v>
      </c>
    </row>
    <row r="21" spans="2:13">
      <c r="B21" s="68" t="s">
        <v>133</v>
      </c>
      <c r="C21" s="119">
        <v>1761100</v>
      </c>
      <c r="D21" s="119">
        <v>0</v>
      </c>
      <c r="E21" s="119">
        <v>3400</v>
      </c>
      <c r="F21" s="119">
        <v>0</v>
      </c>
      <c r="G21" s="119">
        <v>0</v>
      </c>
      <c r="H21" s="120">
        <v>-53916</v>
      </c>
      <c r="I21" s="119">
        <v>0</v>
      </c>
      <c r="J21" s="108">
        <v>1710584</v>
      </c>
    </row>
    <row r="22" spans="2:13">
      <c r="B22" s="68" t="s">
        <v>134</v>
      </c>
      <c r="C22" s="119">
        <v>211330</v>
      </c>
      <c r="D22" s="119">
        <v>0</v>
      </c>
      <c r="E22" s="119">
        <v>410</v>
      </c>
      <c r="F22" s="119">
        <v>0</v>
      </c>
      <c r="G22" s="119">
        <v>0</v>
      </c>
      <c r="H22" s="120">
        <v>-81812</v>
      </c>
      <c r="I22" s="119">
        <v>0</v>
      </c>
      <c r="J22" s="108">
        <v>129928</v>
      </c>
    </row>
    <row r="23" spans="2:13">
      <c r="B23" s="68" t="s">
        <v>33</v>
      </c>
      <c r="C23" s="119">
        <v>4554000</v>
      </c>
      <c r="D23" s="119">
        <v>0</v>
      </c>
      <c r="E23" s="119">
        <v>10080</v>
      </c>
      <c r="F23" s="119">
        <v>0</v>
      </c>
      <c r="G23" s="120">
        <v>-1700</v>
      </c>
      <c r="H23" s="120">
        <v>-137542</v>
      </c>
      <c r="I23" s="119">
        <v>0</v>
      </c>
      <c r="J23" s="108">
        <v>4424838</v>
      </c>
    </row>
    <row r="24" spans="2:13">
      <c r="B24" s="68" t="s">
        <v>136</v>
      </c>
      <c r="C24" s="119">
        <v>846000</v>
      </c>
      <c r="D24" s="119">
        <v>0</v>
      </c>
      <c r="E24" s="119">
        <v>1200</v>
      </c>
      <c r="F24" s="119">
        <v>0</v>
      </c>
      <c r="G24" s="119">
        <v>800</v>
      </c>
      <c r="H24" s="120">
        <v>0</v>
      </c>
      <c r="I24" s="119">
        <v>0</v>
      </c>
      <c r="J24" s="108">
        <v>848000</v>
      </c>
    </row>
    <row r="25" spans="2:13">
      <c r="B25" s="68" t="s">
        <v>35</v>
      </c>
      <c r="C25" s="119">
        <v>634800</v>
      </c>
      <c r="D25" s="119">
        <v>0</v>
      </c>
      <c r="E25" s="119">
        <v>1200</v>
      </c>
      <c r="F25" s="119">
        <v>0</v>
      </c>
      <c r="G25" s="119">
        <v>500</v>
      </c>
      <c r="H25" s="120">
        <v>0</v>
      </c>
      <c r="I25" s="119">
        <v>0</v>
      </c>
      <c r="J25" s="108">
        <v>636500</v>
      </c>
    </row>
    <row r="26" spans="2:13">
      <c r="B26" s="68" t="s">
        <v>36</v>
      </c>
      <c r="C26" s="119">
        <v>423600</v>
      </c>
      <c r="D26" s="119">
        <v>0</v>
      </c>
      <c r="E26" s="119">
        <v>0</v>
      </c>
      <c r="F26" s="119">
        <v>0</v>
      </c>
      <c r="G26" s="119">
        <v>400</v>
      </c>
      <c r="H26" s="120">
        <v>0</v>
      </c>
      <c r="I26" s="119">
        <v>0</v>
      </c>
      <c r="J26" s="108">
        <v>424000</v>
      </c>
    </row>
    <row r="27" spans="2:13">
      <c r="B27" s="68" t="s">
        <v>137</v>
      </c>
      <c r="C27" s="119">
        <v>76483128</v>
      </c>
      <c r="D27" s="119">
        <v>0</v>
      </c>
      <c r="E27" s="119">
        <v>147648</v>
      </c>
      <c r="F27" s="119">
        <v>0</v>
      </c>
      <c r="G27" s="119">
        <v>0</v>
      </c>
      <c r="H27" s="120">
        <v>0</v>
      </c>
      <c r="I27" s="119">
        <v>0</v>
      </c>
      <c r="J27" s="108">
        <v>76630776</v>
      </c>
    </row>
    <row r="28" spans="2:13">
      <c r="B28" s="68" t="s">
        <v>138</v>
      </c>
      <c r="C28" s="119">
        <v>27487932</v>
      </c>
      <c r="D28" s="119">
        <v>0</v>
      </c>
      <c r="E28" s="119">
        <v>53064</v>
      </c>
      <c r="F28" s="119">
        <v>0</v>
      </c>
      <c r="G28" s="119">
        <v>0</v>
      </c>
      <c r="H28" s="120">
        <v>0</v>
      </c>
      <c r="I28" s="119">
        <v>0</v>
      </c>
      <c r="J28" s="108">
        <v>27540996</v>
      </c>
    </row>
    <row r="29" spans="2:13">
      <c r="B29" s="68" t="s">
        <v>139</v>
      </c>
      <c r="C29" s="119">
        <v>26231616</v>
      </c>
      <c r="D29" s="119">
        <v>0</v>
      </c>
      <c r="E29" s="119">
        <v>50640</v>
      </c>
      <c r="F29" s="119">
        <v>0</v>
      </c>
      <c r="G29" s="119">
        <v>0</v>
      </c>
      <c r="H29" s="120">
        <v>0</v>
      </c>
      <c r="I29" s="119">
        <v>0</v>
      </c>
      <c r="J29" s="108">
        <v>26282256</v>
      </c>
    </row>
    <row r="30" spans="2:13">
      <c r="B30" s="70" t="s">
        <v>41</v>
      </c>
      <c r="C30" s="101">
        <v>87598400</v>
      </c>
      <c r="D30" s="101">
        <v>0</v>
      </c>
      <c r="E30" s="101">
        <v>83378</v>
      </c>
      <c r="F30" s="101">
        <v>0</v>
      </c>
      <c r="G30" s="101">
        <v>0</v>
      </c>
      <c r="H30" s="122">
        <v>-45252331</v>
      </c>
      <c r="I30" s="122">
        <v>0</v>
      </c>
      <c r="J30" s="102">
        <v>42429447</v>
      </c>
    </row>
    <row r="31" spans="2:13">
      <c r="B31" s="68" t="s">
        <v>140</v>
      </c>
      <c r="C31" s="119">
        <v>2500000</v>
      </c>
      <c r="D31" s="119">
        <v>0</v>
      </c>
      <c r="E31" s="119">
        <v>0</v>
      </c>
      <c r="F31" s="119">
        <v>0</v>
      </c>
      <c r="G31" s="119">
        <v>0</v>
      </c>
      <c r="H31" s="120">
        <v>-996874</v>
      </c>
      <c r="I31" s="120">
        <v>0</v>
      </c>
      <c r="J31" s="108">
        <v>1503126</v>
      </c>
    </row>
    <row r="32" spans="2:13">
      <c r="B32" s="71" t="s">
        <v>141</v>
      </c>
      <c r="C32" s="119">
        <v>10907000</v>
      </c>
      <c r="D32" s="119">
        <v>0</v>
      </c>
      <c r="E32" s="119">
        <v>0</v>
      </c>
      <c r="F32" s="119">
        <v>0</v>
      </c>
      <c r="G32" s="119">
        <v>0</v>
      </c>
      <c r="H32" s="120">
        <v>-3177145</v>
      </c>
      <c r="I32" s="120">
        <v>0</v>
      </c>
      <c r="J32" s="108">
        <v>7729855</v>
      </c>
    </row>
    <row r="33" spans="2:12">
      <c r="B33" s="71" t="s">
        <v>142</v>
      </c>
      <c r="C33" s="119">
        <v>1847000</v>
      </c>
      <c r="D33" s="119">
        <v>0</v>
      </c>
      <c r="E33" s="119">
        <v>3500</v>
      </c>
      <c r="F33" s="120">
        <v>-300000</v>
      </c>
      <c r="G33" s="119">
        <v>0</v>
      </c>
      <c r="H33" s="120">
        <v>-255627</v>
      </c>
      <c r="I33" s="120">
        <v>119291</v>
      </c>
      <c r="J33" s="108">
        <v>1414164</v>
      </c>
    </row>
    <row r="34" spans="2:12">
      <c r="B34" s="71" t="s">
        <v>143</v>
      </c>
      <c r="C34" s="119">
        <v>535800</v>
      </c>
      <c r="D34" s="119">
        <v>0</v>
      </c>
      <c r="E34" s="119">
        <v>1100</v>
      </c>
      <c r="F34" s="120">
        <v>0</v>
      </c>
      <c r="G34" s="119">
        <v>0</v>
      </c>
      <c r="H34" s="120">
        <v>-412675</v>
      </c>
      <c r="I34" s="120">
        <v>0</v>
      </c>
      <c r="J34" s="108">
        <v>124225</v>
      </c>
    </row>
    <row r="35" spans="2:12">
      <c r="B35" s="71" t="s">
        <v>144</v>
      </c>
      <c r="C35" s="119">
        <v>5000000</v>
      </c>
      <c r="D35" s="119">
        <v>0</v>
      </c>
      <c r="E35" s="119">
        <v>0</v>
      </c>
      <c r="F35" s="120">
        <v>0</v>
      </c>
      <c r="G35" s="119">
        <v>0</v>
      </c>
      <c r="H35" s="120">
        <v>-5000000</v>
      </c>
      <c r="I35" s="120">
        <v>0</v>
      </c>
      <c r="J35" s="108">
        <v>0</v>
      </c>
    </row>
    <row r="36" spans="2:12">
      <c r="B36" s="68" t="s">
        <v>145</v>
      </c>
      <c r="C36" s="119">
        <v>1059600</v>
      </c>
      <c r="D36" s="119">
        <v>0</v>
      </c>
      <c r="E36" s="119">
        <v>1800</v>
      </c>
      <c r="F36" s="120">
        <v>706944</v>
      </c>
      <c r="G36" s="119">
        <v>0</v>
      </c>
      <c r="H36" s="120">
        <v>0</v>
      </c>
      <c r="I36" s="120">
        <v>0</v>
      </c>
      <c r="J36" s="108">
        <v>1768344</v>
      </c>
    </row>
    <row r="37" spans="2:12">
      <c r="B37" s="71" t="s">
        <v>146</v>
      </c>
      <c r="C37" s="119">
        <v>1346800</v>
      </c>
      <c r="D37" s="119">
        <v>0</v>
      </c>
      <c r="E37" s="119">
        <v>2600</v>
      </c>
      <c r="F37" s="120">
        <v>0</v>
      </c>
      <c r="G37" s="119">
        <v>0</v>
      </c>
      <c r="H37" s="120">
        <v>-716300</v>
      </c>
      <c r="I37" s="120">
        <v>0</v>
      </c>
      <c r="J37" s="108">
        <v>633100</v>
      </c>
    </row>
    <row r="38" spans="2:12">
      <c r="B38" s="68" t="s">
        <v>173</v>
      </c>
      <c r="C38" s="119">
        <v>3108000</v>
      </c>
      <c r="D38" s="119">
        <v>0</v>
      </c>
      <c r="E38" s="119">
        <v>6000</v>
      </c>
      <c r="F38" s="120">
        <v>0</v>
      </c>
      <c r="G38" s="119">
        <v>0</v>
      </c>
      <c r="H38" s="120">
        <v>-2817850</v>
      </c>
      <c r="I38" s="120">
        <v>0</v>
      </c>
      <c r="J38" s="108">
        <v>296150</v>
      </c>
    </row>
    <row r="39" spans="2:12">
      <c r="B39" s="68" t="s">
        <v>148</v>
      </c>
      <c r="C39" s="119">
        <v>13291200</v>
      </c>
      <c r="D39" s="119">
        <v>0</v>
      </c>
      <c r="E39" s="119">
        <v>25608</v>
      </c>
      <c r="F39" s="120">
        <v>0</v>
      </c>
      <c r="G39" s="119">
        <v>0</v>
      </c>
      <c r="H39" s="120">
        <v>0</v>
      </c>
      <c r="I39" s="120">
        <v>0</v>
      </c>
      <c r="J39" s="108">
        <v>13316808</v>
      </c>
      <c r="L39" s="97">
        <v>1109734</v>
      </c>
    </row>
    <row r="40" spans="2:12">
      <c r="B40" s="61" t="s">
        <v>149</v>
      </c>
      <c r="C40" s="119">
        <v>2003700</v>
      </c>
      <c r="D40" s="119">
        <v>0</v>
      </c>
      <c r="E40" s="119">
        <v>3870</v>
      </c>
      <c r="F40" s="120">
        <v>0</v>
      </c>
      <c r="G40" s="119">
        <v>0</v>
      </c>
      <c r="H40" s="120">
        <v>0</v>
      </c>
      <c r="I40" s="120">
        <v>0</v>
      </c>
      <c r="J40" s="108">
        <v>2007570</v>
      </c>
      <c r="L40" s="97">
        <f>+E40/4</f>
        <v>967.5</v>
      </c>
    </row>
    <row r="41" spans="2:12">
      <c r="B41" s="68" t="s">
        <v>150</v>
      </c>
      <c r="C41" s="119">
        <v>5658900</v>
      </c>
      <c r="D41" s="119">
        <v>0</v>
      </c>
      <c r="E41" s="119">
        <v>0</v>
      </c>
      <c r="F41" s="120">
        <v>0</v>
      </c>
      <c r="G41" s="119">
        <v>0</v>
      </c>
      <c r="H41" s="120">
        <v>-5658900</v>
      </c>
      <c r="I41" s="120">
        <v>0</v>
      </c>
      <c r="J41" s="108">
        <v>0</v>
      </c>
    </row>
    <row r="42" spans="2:12">
      <c r="B42" s="99" t="s">
        <v>151</v>
      </c>
      <c r="C42" s="119">
        <v>3848200</v>
      </c>
      <c r="D42" s="119">
        <v>0</v>
      </c>
      <c r="E42" s="119">
        <v>7500</v>
      </c>
      <c r="F42" s="120">
        <v>-406944</v>
      </c>
      <c r="G42" s="119">
        <v>0</v>
      </c>
      <c r="H42" s="120">
        <v>-2338068</v>
      </c>
      <c r="I42" s="120">
        <v>-119291</v>
      </c>
      <c r="J42" s="108">
        <v>991397</v>
      </c>
    </row>
    <row r="43" spans="2:12">
      <c r="B43" s="99" t="s">
        <v>174</v>
      </c>
      <c r="C43" s="119">
        <v>1574200</v>
      </c>
      <c r="D43" s="119">
        <v>0</v>
      </c>
      <c r="E43" s="119">
        <v>3400</v>
      </c>
      <c r="F43" s="119">
        <v>0</v>
      </c>
      <c r="G43" s="119">
        <v>0</v>
      </c>
      <c r="H43" s="120">
        <v>-917716</v>
      </c>
      <c r="I43" s="120">
        <v>0</v>
      </c>
      <c r="J43" s="108">
        <v>659884</v>
      </c>
    </row>
    <row r="44" spans="2:12">
      <c r="B44" s="99" t="s">
        <v>153</v>
      </c>
      <c r="C44" s="119">
        <v>4843000</v>
      </c>
      <c r="D44" s="119">
        <v>0</v>
      </c>
      <c r="E44" s="119">
        <v>0</v>
      </c>
      <c r="F44" s="119">
        <v>0</v>
      </c>
      <c r="G44" s="119">
        <v>0</v>
      </c>
      <c r="H44" s="120">
        <v>-13990</v>
      </c>
      <c r="I44" s="120">
        <v>0</v>
      </c>
      <c r="J44" s="108">
        <v>4829010</v>
      </c>
    </row>
    <row r="45" spans="2:12">
      <c r="B45" s="61" t="s">
        <v>154</v>
      </c>
      <c r="C45" s="119">
        <v>24054000</v>
      </c>
      <c r="D45" s="119">
        <v>0</v>
      </c>
      <c r="E45" s="119">
        <v>28000</v>
      </c>
      <c r="F45" s="119">
        <v>0</v>
      </c>
      <c r="G45" s="119">
        <v>0</v>
      </c>
      <c r="H45" s="120">
        <v>-17045186</v>
      </c>
      <c r="I45" s="120">
        <v>0</v>
      </c>
      <c r="J45" s="108">
        <v>7036814</v>
      </c>
    </row>
    <row r="46" spans="2:12">
      <c r="B46" s="68" t="s">
        <v>155</v>
      </c>
      <c r="C46" s="119">
        <v>5776000</v>
      </c>
      <c r="D46" s="119">
        <v>0</v>
      </c>
      <c r="E46" s="119">
        <v>0</v>
      </c>
      <c r="F46" s="119">
        <v>0</v>
      </c>
      <c r="G46" s="119">
        <v>0</v>
      </c>
      <c r="H46" s="120">
        <v>-5776000</v>
      </c>
      <c r="I46" s="120">
        <v>0</v>
      </c>
      <c r="J46" s="108">
        <v>0</v>
      </c>
    </row>
    <row r="47" spans="2:12">
      <c r="B47" s="61" t="s">
        <v>156</v>
      </c>
      <c r="C47" s="119">
        <v>245000</v>
      </c>
      <c r="D47" s="119">
        <v>0</v>
      </c>
      <c r="E47" s="119">
        <v>0</v>
      </c>
      <c r="F47" s="119">
        <v>0</v>
      </c>
      <c r="G47" s="119">
        <v>0</v>
      </c>
      <c r="H47" s="120">
        <v>-126000</v>
      </c>
      <c r="I47" s="120">
        <v>0</v>
      </c>
      <c r="J47" s="108">
        <v>119000</v>
      </c>
    </row>
    <row r="48" spans="2:12">
      <c r="B48" s="70" t="s">
        <v>157</v>
      </c>
      <c r="C48" s="101">
        <v>26334096</v>
      </c>
      <c r="D48" s="101">
        <v>0</v>
      </c>
      <c r="E48" s="116">
        <v>-6</v>
      </c>
      <c r="F48" s="101">
        <v>0</v>
      </c>
      <c r="G48" s="101">
        <v>0</v>
      </c>
      <c r="H48" s="101">
        <v>0</v>
      </c>
      <c r="I48" s="101">
        <v>0</v>
      </c>
      <c r="J48" s="111">
        <v>26334090</v>
      </c>
    </row>
    <row r="49" spans="2:10">
      <c r="B49" s="61" t="s">
        <v>175</v>
      </c>
      <c r="C49" s="119">
        <v>26334096</v>
      </c>
      <c r="D49" s="119">
        <v>0</v>
      </c>
      <c r="E49" s="124">
        <v>-6</v>
      </c>
      <c r="F49" s="119">
        <v>0</v>
      </c>
      <c r="G49" s="119">
        <v>0</v>
      </c>
      <c r="H49" s="119">
        <v>0</v>
      </c>
      <c r="I49" s="119">
        <v>0</v>
      </c>
      <c r="J49" s="108">
        <v>26334090</v>
      </c>
    </row>
    <row r="50" spans="2:10">
      <c r="B50" s="70" t="s">
        <v>159</v>
      </c>
      <c r="C50" s="101">
        <v>276634372</v>
      </c>
      <c r="D50" s="101">
        <v>0</v>
      </c>
      <c r="E50" s="101">
        <v>397474</v>
      </c>
      <c r="F50" s="101">
        <v>0</v>
      </c>
      <c r="G50" s="101">
        <v>0</v>
      </c>
      <c r="H50" s="122">
        <v>-46444609</v>
      </c>
      <c r="I50" s="122">
        <v>0</v>
      </c>
      <c r="J50" s="102">
        <v>230587237</v>
      </c>
    </row>
    <row r="51" spans="2:10">
      <c r="B51" s="70" t="s">
        <v>160</v>
      </c>
      <c r="C51" s="101">
        <v>500000000</v>
      </c>
      <c r="D51" s="101">
        <v>0</v>
      </c>
      <c r="E51" s="101">
        <v>0</v>
      </c>
      <c r="F51" s="101">
        <v>0</v>
      </c>
      <c r="G51" s="101">
        <v>0</v>
      </c>
      <c r="H51" s="122">
        <v>-434000000</v>
      </c>
      <c r="I51" s="122">
        <v>0</v>
      </c>
      <c r="J51" s="102">
        <v>66000000</v>
      </c>
    </row>
    <row r="52" spans="2:10">
      <c r="B52" s="99" t="s">
        <v>161</v>
      </c>
      <c r="C52" s="119">
        <v>500000000</v>
      </c>
      <c r="D52" s="119">
        <v>0</v>
      </c>
      <c r="E52" s="119">
        <v>0</v>
      </c>
      <c r="F52" s="119">
        <v>0</v>
      </c>
      <c r="G52" s="119">
        <v>0</v>
      </c>
      <c r="H52" s="120">
        <v>-434000000</v>
      </c>
      <c r="I52" s="119">
        <v>0</v>
      </c>
      <c r="J52" s="108">
        <v>66000000</v>
      </c>
    </row>
    <row r="53" spans="2:10">
      <c r="B53" s="70" t="s">
        <v>162</v>
      </c>
      <c r="C53" s="101">
        <v>776634372</v>
      </c>
      <c r="D53" s="101">
        <v>0</v>
      </c>
      <c r="E53" s="101">
        <v>397474</v>
      </c>
      <c r="F53" s="101">
        <v>0</v>
      </c>
      <c r="G53" s="101">
        <v>0</v>
      </c>
      <c r="H53" s="122">
        <v>-480444609</v>
      </c>
      <c r="I53" s="122">
        <v>0</v>
      </c>
      <c r="J53" s="102">
        <v>296587237</v>
      </c>
    </row>
    <row r="54" spans="2:10">
      <c r="B54" s="70" t="s">
        <v>64</v>
      </c>
      <c r="C54" s="116">
        <v>11185878604.27</v>
      </c>
      <c r="D54" s="116">
        <v>18554658.640000001</v>
      </c>
      <c r="E54" s="116">
        <v>5080393</v>
      </c>
      <c r="F54" s="116">
        <v>0</v>
      </c>
      <c r="G54" s="116">
        <v>0</v>
      </c>
      <c r="H54" s="116">
        <v>381444609</v>
      </c>
      <c r="I54" s="116">
        <v>0</v>
      </c>
      <c r="J54" s="102">
        <v>11590958264.91</v>
      </c>
    </row>
    <row r="55" spans="2:10" ht="15.95" thickBot="1">
      <c r="B55" s="67" t="s">
        <v>108</v>
      </c>
      <c r="C55" s="105">
        <v>11962512976.27</v>
      </c>
      <c r="D55" s="105">
        <v>18554658.640000001</v>
      </c>
      <c r="E55" s="105">
        <v>5477867</v>
      </c>
      <c r="F55" s="105">
        <v>0</v>
      </c>
      <c r="G55" s="105">
        <v>0</v>
      </c>
      <c r="H55" s="98">
        <v>-99000000</v>
      </c>
      <c r="I55" s="98">
        <v>0</v>
      </c>
      <c r="J55" s="112">
        <v>11887545501.91</v>
      </c>
    </row>
    <row r="56" spans="2:10">
      <c r="B56" s="97" t="s">
        <v>176</v>
      </c>
      <c r="C56" s="65">
        <f t="shared" ref="C56:J56" si="0">+C15-C55</f>
        <v>0</v>
      </c>
      <c r="D56" s="65">
        <f t="shared" si="0"/>
        <v>0</v>
      </c>
      <c r="E56" s="65">
        <f t="shared" si="0"/>
        <v>0</v>
      </c>
      <c r="F56" s="65">
        <f t="shared" si="0"/>
        <v>0</v>
      </c>
      <c r="G56" s="65">
        <f t="shared" si="0"/>
        <v>0</v>
      </c>
      <c r="H56" s="65">
        <f>+H15-H55</f>
        <v>0</v>
      </c>
      <c r="I56" s="65">
        <f t="shared" si="0"/>
        <v>0</v>
      </c>
      <c r="J56" s="65">
        <f t="shared" si="0"/>
        <v>0</v>
      </c>
    </row>
    <row r="57" spans="2:10">
      <c r="C57" s="113"/>
    </row>
    <row r="58" spans="2:10">
      <c r="C58" s="113"/>
    </row>
  </sheetData>
  <mergeCells count="7">
    <mergeCell ref="B16:J16"/>
    <mergeCell ref="B1:J1"/>
    <mergeCell ref="B2:J2"/>
    <mergeCell ref="B3:J3"/>
    <mergeCell ref="B4:J4"/>
    <mergeCell ref="B5:J5"/>
    <mergeCell ref="B8:J8"/>
  </mergeCells>
  <conditionalFormatting sqref="B9">
    <cfRule type="duplicateValues" dxfId="17" priority="7"/>
    <cfRule type="duplicateValues" dxfId="16" priority="8"/>
  </conditionalFormatting>
  <conditionalFormatting sqref="B12">
    <cfRule type="duplicateValues" dxfId="15" priority="5"/>
    <cfRule type="duplicateValues" dxfId="14" priority="6"/>
  </conditionalFormatting>
  <conditionalFormatting sqref="B40">
    <cfRule type="duplicateValues" dxfId="13" priority="3"/>
    <cfRule type="duplicateValues" dxfId="12" priority="4"/>
  </conditionalFormatting>
  <conditionalFormatting sqref="B47">
    <cfRule type="duplicateValues" dxfId="11" priority="1"/>
    <cfRule type="duplicateValues" dxfId="10" priority="2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B3952-A9D8-4726-AB8D-987F29F6F36A}">
  <dimension ref="A1:I58"/>
  <sheetViews>
    <sheetView workbookViewId="0">
      <selection activeCell="J6" sqref="J1:J1048576"/>
    </sheetView>
  </sheetViews>
  <sheetFormatPr defaultColWidth="11.42578125" defaultRowHeight="14.45"/>
  <cols>
    <col min="1" max="1" width="1.85546875" bestFit="1" customWidth="1"/>
    <col min="2" max="2" width="40.5703125" bestFit="1" customWidth="1"/>
    <col min="3" max="3" width="15.7109375" bestFit="1" customWidth="1"/>
    <col min="4" max="4" width="13" bestFit="1" customWidth="1"/>
    <col min="5" max="5" width="13.5703125" bestFit="1" customWidth="1"/>
    <col min="6" max="6" width="10.140625" bestFit="1" customWidth="1"/>
    <col min="7" max="7" width="13.5703125" bestFit="1" customWidth="1"/>
    <col min="8" max="8" width="10.5703125" bestFit="1" customWidth="1"/>
    <col min="9" max="9" width="15.42578125" bestFit="1" customWidth="1"/>
  </cols>
  <sheetData>
    <row r="1" spans="2:9" ht="15.6">
      <c r="B1" s="139" t="s">
        <v>0</v>
      </c>
      <c r="C1" s="139"/>
      <c r="D1" s="139"/>
      <c r="E1" s="139"/>
      <c r="F1" s="139"/>
      <c r="G1" s="139"/>
      <c r="H1" s="139"/>
      <c r="I1" s="139"/>
    </row>
    <row r="2" spans="2:9" ht="15.6">
      <c r="B2" s="139" t="s">
        <v>1</v>
      </c>
      <c r="C2" s="139"/>
      <c r="D2" s="139"/>
      <c r="E2" s="139"/>
      <c r="F2" s="139"/>
      <c r="G2" s="139"/>
      <c r="H2" s="139"/>
      <c r="I2" s="139"/>
    </row>
    <row r="3" spans="2:9" ht="15.6">
      <c r="B3" s="142" t="s">
        <v>177</v>
      </c>
      <c r="C3" s="142"/>
      <c r="D3" s="142"/>
      <c r="E3" s="142"/>
      <c r="F3" s="142"/>
      <c r="G3" s="142"/>
      <c r="H3" s="142"/>
      <c r="I3" s="142"/>
    </row>
    <row r="4" spans="2:9" ht="15.6">
      <c r="B4" s="139" t="s">
        <v>3</v>
      </c>
      <c r="C4" s="139"/>
      <c r="D4" s="139"/>
      <c r="E4" s="139"/>
      <c r="F4" s="139"/>
      <c r="G4" s="139"/>
      <c r="H4" s="139"/>
      <c r="I4" s="139"/>
    </row>
    <row r="5" spans="2:9" ht="15.95" thickBot="1">
      <c r="B5" s="140" t="s">
        <v>4</v>
      </c>
      <c r="C5" s="141"/>
      <c r="D5" s="141"/>
      <c r="E5" s="141"/>
      <c r="F5" s="141"/>
      <c r="G5" s="141"/>
      <c r="H5" s="141"/>
      <c r="I5" s="141"/>
    </row>
    <row r="6" spans="2:9" ht="46.5">
      <c r="B6" s="125"/>
      <c r="C6" s="127" t="s">
        <v>178</v>
      </c>
      <c r="D6" s="127" t="s">
        <v>179</v>
      </c>
      <c r="E6" s="127" t="s">
        <v>180</v>
      </c>
      <c r="F6" s="127" t="s">
        <v>181</v>
      </c>
      <c r="G6" s="127" t="s">
        <v>182</v>
      </c>
      <c r="H6" s="127" t="s">
        <v>183</v>
      </c>
      <c r="I6" s="114" t="s">
        <v>119</v>
      </c>
    </row>
    <row r="7" spans="2:9" ht="46.5">
      <c r="B7" s="126" t="s">
        <v>120</v>
      </c>
      <c r="C7" s="128" t="s">
        <v>121</v>
      </c>
      <c r="D7" s="128" t="s">
        <v>122</v>
      </c>
      <c r="E7" s="128" t="s">
        <v>171</v>
      </c>
      <c r="F7" s="128" t="s">
        <v>184</v>
      </c>
      <c r="G7" s="128" t="s">
        <v>171</v>
      </c>
      <c r="H7" s="128" t="s">
        <v>124</v>
      </c>
      <c r="I7" s="115" t="s">
        <v>127</v>
      </c>
    </row>
    <row r="8" spans="2:9" ht="15.6">
      <c r="B8" s="136" t="s">
        <v>5</v>
      </c>
      <c r="C8" s="137"/>
      <c r="D8" s="137"/>
      <c r="E8" s="137"/>
      <c r="F8" s="137"/>
      <c r="G8" s="137"/>
      <c r="H8" s="137"/>
      <c r="I8" s="138"/>
    </row>
    <row r="9" spans="2:9" ht="15.6">
      <c r="B9" s="100" t="s">
        <v>81</v>
      </c>
      <c r="C9" s="101">
        <v>11704513655.91</v>
      </c>
      <c r="D9" s="101">
        <v>363738646.68000031</v>
      </c>
      <c r="E9" s="101">
        <v>0</v>
      </c>
      <c r="F9" s="101">
        <v>0</v>
      </c>
      <c r="G9" s="122">
        <v>-397103567</v>
      </c>
      <c r="H9" s="122">
        <v>0</v>
      </c>
      <c r="I9" s="102">
        <v>11671148735.59</v>
      </c>
    </row>
    <row r="10" spans="2:9" ht="15.6">
      <c r="B10" s="107" t="s">
        <v>128</v>
      </c>
      <c r="C10" s="119">
        <v>11209513655.91</v>
      </c>
      <c r="D10" s="119">
        <v>363738646.68000031</v>
      </c>
      <c r="E10" s="119">
        <v>0</v>
      </c>
      <c r="F10" s="119">
        <v>0</v>
      </c>
      <c r="G10" s="119">
        <v>0</v>
      </c>
      <c r="H10" s="119">
        <v>0</v>
      </c>
      <c r="I10" s="108">
        <v>11573252302.59</v>
      </c>
    </row>
    <row r="11" spans="2:9" ht="15.6">
      <c r="B11" s="107" t="s">
        <v>129</v>
      </c>
      <c r="C11" s="119">
        <v>495000000</v>
      </c>
      <c r="D11" s="119">
        <v>0</v>
      </c>
      <c r="E11" s="119">
        <v>0</v>
      </c>
      <c r="F11" s="119">
        <v>0</v>
      </c>
      <c r="G11" s="120">
        <v>-397103567</v>
      </c>
      <c r="H11" s="120">
        <v>0</v>
      </c>
      <c r="I11" s="108">
        <v>97896433</v>
      </c>
    </row>
    <row r="12" spans="2:9" ht="15.6">
      <c r="B12" s="100" t="s">
        <v>79</v>
      </c>
      <c r="C12" s="101">
        <v>461335227</v>
      </c>
      <c r="D12" s="101">
        <v>0</v>
      </c>
      <c r="E12" s="122">
        <v>-186071944</v>
      </c>
      <c r="F12" s="101">
        <v>119532</v>
      </c>
      <c r="G12" s="122">
        <v>-5197985</v>
      </c>
      <c r="H12" s="122">
        <v>0</v>
      </c>
      <c r="I12" s="102">
        <v>270184830</v>
      </c>
    </row>
    <row r="13" spans="2:9" ht="15.6">
      <c r="B13" s="107" t="s">
        <v>21</v>
      </c>
      <c r="C13" s="119">
        <v>461335227</v>
      </c>
      <c r="D13" s="119">
        <v>0</v>
      </c>
      <c r="E13" s="120">
        <v>-186071944</v>
      </c>
      <c r="F13" s="119">
        <v>0</v>
      </c>
      <c r="G13" s="120">
        <v>-5197985</v>
      </c>
      <c r="H13" s="120">
        <v>0</v>
      </c>
      <c r="I13" s="108">
        <v>270065298</v>
      </c>
    </row>
    <row r="14" spans="2:9" ht="15.6">
      <c r="B14" s="107" t="s">
        <v>172</v>
      </c>
      <c r="C14" s="119">
        <v>0</v>
      </c>
      <c r="D14" s="119">
        <v>0</v>
      </c>
      <c r="E14" s="119">
        <v>0</v>
      </c>
      <c r="F14" s="119">
        <v>119532</v>
      </c>
      <c r="G14" s="119">
        <v>0</v>
      </c>
      <c r="H14" s="119">
        <v>0</v>
      </c>
      <c r="I14" s="108">
        <v>119532</v>
      </c>
    </row>
    <row r="15" spans="2:9" ht="15.6">
      <c r="B15" s="100" t="s">
        <v>23</v>
      </c>
      <c r="C15" s="109">
        <v>12165848882.91</v>
      </c>
      <c r="D15" s="109">
        <v>363738646.68000031</v>
      </c>
      <c r="E15" s="122">
        <v>-186071944</v>
      </c>
      <c r="F15" s="109">
        <v>119532</v>
      </c>
      <c r="G15" s="122">
        <v>-402301552</v>
      </c>
      <c r="H15" s="109">
        <v>0</v>
      </c>
      <c r="I15" s="109">
        <v>11941333565.59</v>
      </c>
    </row>
    <row r="16" spans="2:9" ht="15.6">
      <c r="B16" s="136" t="s">
        <v>24</v>
      </c>
      <c r="C16" s="137"/>
      <c r="D16" s="137"/>
      <c r="E16" s="137"/>
      <c r="F16" s="137"/>
      <c r="G16" s="137"/>
      <c r="H16" s="137"/>
      <c r="I16" s="138"/>
    </row>
    <row r="17" spans="1:9" ht="15.6">
      <c r="A17" s="130"/>
      <c r="B17" s="100" t="s">
        <v>25</v>
      </c>
      <c r="C17" s="101">
        <v>199400408</v>
      </c>
      <c r="D17" s="101">
        <v>0</v>
      </c>
      <c r="E17" s="122">
        <v>-1574706</v>
      </c>
      <c r="F17" s="101">
        <v>0</v>
      </c>
      <c r="G17" s="122">
        <v>-236779</v>
      </c>
      <c r="H17" s="122">
        <v>0</v>
      </c>
      <c r="I17" s="111">
        <v>197588923</v>
      </c>
    </row>
    <row r="18" spans="1:9" ht="15.6">
      <c r="A18" s="130"/>
      <c r="B18" s="123" t="s">
        <v>185</v>
      </c>
      <c r="C18" s="119">
        <v>21808800</v>
      </c>
      <c r="D18" s="119">
        <v>0</v>
      </c>
      <c r="E18" s="120">
        <v>-294000</v>
      </c>
      <c r="F18" s="119">
        <v>0</v>
      </c>
      <c r="G18" s="120">
        <v>-99596</v>
      </c>
      <c r="H18" s="120">
        <v>-59760</v>
      </c>
      <c r="I18" s="108">
        <v>21355444</v>
      </c>
    </row>
    <row r="19" spans="1:9" ht="15.6">
      <c r="A19" s="130"/>
      <c r="B19" s="107" t="s">
        <v>132</v>
      </c>
      <c r="C19" s="119">
        <v>1271280</v>
      </c>
      <c r="D19" s="119">
        <v>0</v>
      </c>
      <c r="E19" s="120">
        <v>6168</v>
      </c>
      <c r="F19" s="119">
        <v>0</v>
      </c>
      <c r="G19" s="120">
        <v>-17742</v>
      </c>
      <c r="H19" s="120">
        <v>0</v>
      </c>
      <c r="I19" s="108">
        <v>1259706</v>
      </c>
    </row>
    <row r="20" spans="1:9" ht="15.6">
      <c r="A20" s="130"/>
      <c r="B20" s="107" t="s">
        <v>27</v>
      </c>
      <c r="C20" s="119">
        <v>1923340</v>
      </c>
      <c r="D20" s="119">
        <v>0</v>
      </c>
      <c r="E20" s="120">
        <v>-23986</v>
      </c>
      <c r="F20" s="119">
        <v>0</v>
      </c>
      <c r="G20" s="120">
        <v>0</v>
      </c>
      <c r="H20" s="120">
        <v>0</v>
      </c>
      <c r="I20" s="108">
        <v>1899354</v>
      </c>
    </row>
    <row r="21" spans="1:9" ht="15.6">
      <c r="A21" s="130"/>
      <c r="B21" s="107" t="s">
        <v>28</v>
      </c>
      <c r="C21" s="119">
        <v>1211600</v>
      </c>
      <c r="D21" s="119">
        <v>0</v>
      </c>
      <c r="E21" s="120">
        <v>-16330</v>
      </c>
      <c r="F21" s="119">
        <v>0</v>
      </c>
      <c r="G21" s="120">
        <v>0</v>
      </c>
      <c r="H21" s="120">
        <v>59760</v>
      </c>
      <c r="I21" s="108">
        <v>1255030</v>
      </c>
    </row>
    <row r="22" spans="1:9" ht="15.6">
      <c r="A22" s="130"/>
      <c r="B22" s="107" t="s">
        <v>133</v>
      </c>
      <c r="C22" s="119">
        <v>1923340</v>
      </c>
      <c r="D22" s="119">
        <v>0</v>
      </c>
      <c r="E22" s="120">
        <v>-23986</v>
      </c>
      <c r="F22" s="119">
        <v>0</v>
      </c>
      <c r="G22" s="120">
        <v>0</v>
      </c>
      <c r="H22" s="120">
        <v>0</v>
      </c>
      <c r="I22" s="108">
        <v>1899354</v>
      </c>
    </row>
    <row r="23" spans="1:9" ht="15.6">
      <c r="A23" s="130"/>
      <c r="B23" s="107" t="s">
        <v>134</v>
      </c>
      <c r="C23" s="119">
        <v>230800</v>
      </c>
      <c r="D23" s="119">
        <v>0</v>
      </c>
      <c r="E23" s="120">
        <v>-2880</v>
      </c>
      <c r="F23" s="119">
        <v>0</v>
      </c>
      <c r="G23" s="120">
        <v>2</v>
      </c>
      <c r="H23" s="120">
        <v>0</v>
      </c>
      <c r="I23" s="108">
        <v>227922</v>
      </c>
    </row>
    <row r="24" spans="1:9" ht="15.6">
      <c r="A24" s="130"/>
      <c r="B24" s="107" t="s">
        <v>186</v>
      </c>
      <c r="C24" s="119">
        <v>0</v>
      </c>
      <c r="D24" s="119">
        <v>0</v>
      </c>
      <c r="E24" s="120">
        <v>681600</v>
      </c>
      <c r="F24" s="119">
        <v>0</v>
      </c>
      <c r="G24" s="120">
        <v>-69000</v>
      </c>
      <c r="H24" s="120">
        <v>0</v>
      </c>
      <c r="I24" s="108">
        <v>612600</v>
      </c>
    </row>
    <row r="25" spans="1:9" ht="15.6">
      <c r="A25" s="130"/>
      <c r="B25" s="107" t="s">
        <v>33</v>
      </c>
      <c r="C25" s="119">
        <v>4699200</v>
      </c>
      <c r="D25" s="119">
        <v>0</v>
      </c>
      <c r="E25" s="120">
        <v>-61584</v>
      </c>
      <c r="F25" s="119">
        <v>0</v>
      </c>
      <c r="G25" s="120">
        <v>-23532</v>
      </c>
      <c r="H25" s="120">
        <v>0</v>
      </c>
      <c r="I25" s="108">
        <v>4614084</v>
      </c>
    </row>
    <row r="26" spans="1:9" ht="15.6">
      <c r="A26" s="130"/>
      <c r="B26" s="107" t="s">
        <v>136</v>
      </c>
      <c r="C26" s="119">
        <v>872400</v>
      </c>
      <c r="D26" s="119">
        <v>0</v>
      </c>
      <c r="E26" s="120">
        <v>-10800</v>
      </c>
      <c r="F26" s="119">
        <v>0</v>
      </c>
      <c r="G26" s="120">
        <v>-12000</v>
      </c>
      <c r="H26" s="120">
        <v>0</v>
      </c>
      <c r="I26" s="108">
        <v>849600</v>
      </c>
    </row>
    <row r="27" spans="1:9" ht="15.6">
      <c r="A27" s="130"/>
      <c r="B27" s="107" t="s">
        <v>35</v>
      </c>
      <c r="C27" s="119">
        <v>655200</v>
      </c>
      <c r="D27" s="119">
        <v>0</v>
      </c>
      <c r="E27" s="120">
        <v>-9600</v>
      </c>
      <c r="F27" s="119">
        <v>0</v>
      </c>
      <c r="G27" s="120">
        <v>-8900</v>
      </c>
      <c r="H27" s="120">
        <v>0</v>
      </c>
      <c r="I27" s="108">
        <v>636700</v>
      </c>
    </row>
    <row r="28" spans="1:9" ht="15.6">
      <c r="A28" s="130"/>
      <c r="B28" s="107" t="s">
        <v>36</v>
      </c>
      <c r="C28" s="119">
        <v>436800</v>
      </c>
      <c r="D28" s="119">
        <v>0</v>
      </c>
      <c r="E28" s="120">
        <v>-6000</v>
      </c>
      <c r="F28" s="119">
        <v>0</v>
      </c>
      <c r="G28" s="120">
        <v>-6000</v>
      </c>
      <c r="H28" s="120">
        <v>0</v>
      </c>
      <c r="I28" s="108">
        <v>424800</v>
      </c>
    </row>
    <row r="29" spans="1:9" ht="15.6">
      <c r="A29" s="131" t="s">
        <v>187</v>
      </c>
      <c r="B29" s="107" t="s">
        <v>188</v>
      </c>
      <c r="C29" s="119">
        <v>30000000</v>
      </c>
      <c r="D29" s="119">
        <v>0</v>
      </c>
      <c r="E29" s="120">
        <v>0</v>
      </c>
      <c r="F29" s="119">
        <v>0</v>
      </c>
      <c r="G29" s="120">
        <v>0</v>
      </c>
      <c r="H29" s="120">
        <v>0</v>
      </c>
      <c r="I29" s="108">
        <v>30000000</v>
      </c>
    </row>
    <row r="30" spans="1:9" ht="15.6">
      <c r="A30" s="130"/>
      <c r="B30" s="107" t="s">
        <v>137</v>
      </c>
      <c r="C30" s="119">
        <v>78929700</v>
      </c>
      <c r="D30" s="119">
        <v>0</v>
      </c>
      <c r="E30" s="120">
        <v>-1065168</v>
      </c>
      <c r="F30" s="119">
        <v>0</v>
      </c>
      <c r="G30" s="120">
        <v>0</v>
      </c>
      <c r="H30" s="120">
        <v>0</v>
      </c>
      <c r="I30" s="108">
        <v>77864532</v>
      </c>
    </row>
    <row r="31" spans="1:9" ht="15.6">
      <c r="A31" s="130"/>
      <c r="B31" s="107" t="s">
        <v>138</v>
      </c>
      <c r="C31" s="119">
        <v>28367220</v>
      </c>
      <c r="D31" s="119">
        <v>0</v>
      </c>
      <c r="E31" s="120">
        <v>-382812</v>
      </c>
      <c r="F31" s="119">
        <v>0</v>
      </c>
      <c r="G31" s="120">
        <v>0</v>
      </c>
      <c r="H31" s="120">
        <v>0</v>
      </c>
      <c r="I31" s="108">
        <v>27984408</v>
      </c>
    </row>
    <row r="32" spans="1:9" ht="15.6">
      <c r="A32" s="130"/>
      <c r="B32" s="107" t="s">
        <v>139</v>
      </c>
      <c r="C32" s="119">
        <v>27070728</v>
      </c>
      <c r="D32" s="119">
        <v>0</v>
      </c>
      <c r="E32" s="120">
        <v>-365328</v>
      </c>
      <c r="F32" s="119">
        <v>0</v>
      </c>
      <c r="G32" s="120">
        <v>-11</v>
      </c>
      <c r="H32" s="120">
        <v>0</v>
      </c>
      <c r="I32" s="108">
        <v>26705389</v>
      </c>
    </row>
    <row r="33" spans="2:9" ht="15.6">
      <c r="B33" s="100" t="s">
        <v>41</v>
      </c>
      <c r="C33" s="101">
        <v>83987280</v>
      </c>
      <c r="D33" s="101">
        <v>0</v>
      </c>
      <c r="E33" s="122">
        <v>-570908</v>
      </c>
      <c r="F33" s="101">
        <v>0</v>
      </c>
      <c r="G33" s="122">
        <v>-25356855</v>
      </c>
      <c r="H33" s="122">
        <v>0</v>
      </c>
      <c r="I33" s="102">
        <v>58059517</v>
      </c>
    </row>
    <row r="34" spans="2:9" ht="15.6">
      <c r="B34" s="107" t="s">
        <v>140</v>
      </c>
      <c r="C34" s="119">
        <v>2500000</v>
      </c>
      <c r="D34" s="119">
        <v>0</v>
      </c>
      <c r="E34" s="120">
        <v>0</v>
      </c>
      <c r="F34" s="119">
        <v>0</v>
      </c>
      <c r="G34" s="120">
        <v>-652844</v>
      </c>
      <c r="H34" s="120">
        <v>0</v>
      </c>
      <c r="I34" s="108">
        <v>1847156</v>
      </c>
    </row>
    <row r="35" spans="2:9" ht="15.6">
      <c r="B35" s="123" t="s">
        <v>141</v>
      </c>
      <c r="C35" s="119">
        <v>2700000</v>
      </c>
      <c r="D35" s="119">
        <v>0</v>
      </c>
      <c r="E35" s="120">
        <v>0</v>
      </c>
      <c r="F35" s="119">
        <v>0</v>
      </c>
      <c r="G35" s="120">
        <v>-353317</v>
      </c>
      <c r="H35" s="120">
        <v>0</v>
      </c>
      <c r="I35" s="108">
        <v>2346683</v>
      </c>
    </row>
    <row r="36" spans="2:9" ht="15.6">
      <c r="B36" s="123" t="s">
        <v>142</v>
      </c>
      <c r="C36" s="119">
        <v>1906000</v>
      </c>
      <c r="D36" s="119">
        <v>0</v>
      </c>
      <c r="E36" s="120">
        <v>-25700</v>
      </c>
      <c r="F36" s="119">
        <v>0</v>
      </c>
      <c r="G36" s="120">
        <v>-236448</v>
      </c>
      <c r="H36" s="120">
        <v>127211</v>
      </c>
      <c r="I36" s="108">
        <v>1771063</v>
      </c>
    </row>
    <row r="37" spans="2:9" ht="15.6">
      <c r="B37" s="123" t="s">
        <v>143</v>
      </c>
      <c r="C37" s="119">
        <v>536900</v>
      </c>
      <c r="D37" s="119">
        <v>0</v>
      </c>
      <c r="E37" s="120">
        <v>0</v>
      </c>
      <c r="F37" s="119">
        <v>0</v>
      </c>
      <c r="G37" s="120">
        <v>-536900</v>
      </c>
      <c r="H37" s="120">
        <v>0</v>
      </c>
      <c r="I37" s="108">
        <v>0</v>
      </c>
    </row>
    <row r="38" spans="2:9" ht="15.6">
      <c r="B38" s="123" t="s">
        <v>144</v>
      </c>
      <c r="C38" s="119">
        <v>5000000</v>
      </c>
      <c r="D38" s="119">
        <v>0</v>
      </c>
      <c r="E38" s="120">
        <v>0</v>
      </c>
      <c r="F38" s="119">
        <v>0</v>
      </c>
      <c r="G38" s="120">
        <v>-2479580</v>
      </c>
      <c r="H38" s="120">
        <v>0</v>
      </c>
      <c r="I38" s="108">
        <v>2520420</v>
      </c>
    </row>
    <row r="39" spans="2:9" ht="15.6">
      <c r="B39" s="107" t="s">
        <v>145</v>
      </c>
      <c r="C39" s="119">
        <v>2817700</v>
      </c>
      <c r="D39" s="119">
        <v>0</v>
      </c>
      <c r="E39" s="120">
        <v>-38100</v>
      </c>
      <c r="F39" s="119">
        <v>0</v>
      </c>
      <c r="G39" s="120">
        <v>-1630612</v>
      </c>
      <c r="H39" s="120">
        <v>0</v>
      </c>
      <c r="I39" s="108">
        <v>1148988</v>
      </c>
    </row>
    <row r="40" spans="2:9" ht="15.6">
      <c r="B40" s="123" t="s">
        <v>146</v>
      </c>
      <c r="C40" s="119">
        <v>1389900</v>
      </c>
      <c r="D40" s="119">
        <v>0</v>
      </c>
      <c r="E40" s="120">
        <v>-18800</v>
      </c>
      <c r="F40" s="119">
        <v>0</v>
      </c>
      <c r="G40" s="120">
        <v>-682700</v>
      </c>
      <c r="H40" s="120">
        <v>0</v>
      </c>
      <c r="I40" s="108">
        <v>688400</v>
      </c>
    </row>
    <row r="41" spans="2:9" ht="15.6">
      <c r="B41" s="107" t="s">
        <v>173</v>
      </c>
      <c r="C41" s="119">
        <v>3114000</v>
      </c>
      <c r="D41" s="119">
        <v>0</v>
      </c>
      <c r="E41" s="120">
        <v>0</v>
      </c>
      <c r="F41" s="119">
        <v>0</v>
      </c>
      <c r="G41" s="120">
        <v>-2717850</v>
      </c>
      <c r="H41" s="120">
        <v>0</v>
      </c>
      <c r="I41" s="108">
        <v>396150</v>
      </c>
    </row>
    <row r="42" spans="2:9" ht="15.6">
      <c r="B42" s="107" t="s">
        <v>148</v>
      </c>
      <c r="C42" s="119">
        <v>13716312</v>
      </c>
      <c r="D42" s="119">
        <v>0</v>
      </c>
      <c r="E42" s="120">
        <v>-185100</v>
      </c>
      <c r="F42" s="119">
        <v>0</v>
      </c>
      <c r="G42" s="120">
        <v>0</v>
      </c>
      <c r="H42" s="120">
        <v>0</v>
      </c>
      <c r="I42" s="108">
        <v>13531212</v>
      </c>
    </row>
    <row r="43" spans="2:9" ht="15.6">
      <c r="B43" s="103" t="s">
        <v>149</v>
      </c>
      <c r="C43" s="119">
        <v>2067800</v>
      </c>
      <c r="D43" s="119">
        <v>0</v>
      </c>
      <c r="E43" s="120">
        <v>-27908</v>
      </c>
      <c r="F43" s="119">
        <v>0</v>
      </c>
      <c r="G43" s="120">
        <v>0</v>
      </c>
      <c r="H43" s="120">
        <v>0</v>
      </c>
      <c r="I43" s="108">
        <v>2039892</v>
      </c>
    </row>
    <row r="44" spans="2:9" ht="15.6">
      <c r="B44" s="107" t="s">
        <v>150</v>
      </c>
      <c r="C44" s="119">
        <v>5658900</v>
      </c>
      <c r="D44" s="119">
        <v>0</v>
      </c>
      <c r="E44" s="120">
        <v>0</v>
      </c>
      <c r="F44" s="119">
        <v>0</v>
      </c>
      <c r="G44" s="120">
        <v>-562412</v>
      </c>
      <c r="H44" s="120">
        <v>0</v>
      </c>
      <c r="I44" s="108">
        <v>5096488</v>
      </c>
    </row>
    <row r="45" spans="2:9" ht="15.6">
      <c r="B45" s="110" t="s">
        <v>151</v>
      </c>
      <c r="C45" s="119">
        <v>3855700</v>
      </c>
      <c r="D45" s="119">
        <v>0</v>
      </c>
      <c r="E45" s="120">
        <v>0</v>
      </c>
      <c r="F45" s="119">
        <v>0</v>
      </c>
      <c r="G45" s="120">
        <v>-2764346</v>
      </c>
      <c r="H45" s="120">
        <v>0</v>
      </c>
      <c r="I45" s="108">
        <v>1091354</v>
      </c>
    </row>
    <row r="46" spans="2:9" ht="15.6">
      <c r="B46" s="110" t="s">
        <v>174</v>
      </c>
      <c r="C46" s="119">
        <v>1577600</v>
      </c>
      <c r="D46" s="119">
        <v>0</v>
      </c>
      <c r="E46" s="120">
        <v>0</v>
      </c>
      <c r="F46" s="119">
        <v>0</v>
      </c>
      <c r="G46" s="120">
        <v>-920953</v>
      </c>
      <c r="H46" s="120">
        <v>0</v>
      </c>
      <c r="I46" s="108">
        <v>656647</v>
      </c>
    </row>
    <row r="47" spans="2:9" ht="15.6">
      <c r="B47" s="110" t="s">
        <v>153</v>
      </c>
      <c r="C47" s="119">
        <v>4988300</v>
      </c>
      <c r="D47" s="119">
        <v>0</v>
      </c>
      <c r="E47" s="120">
        <v>-67300</v>
      </c>
      <c r="F47" s="119">
        <v>0</v>
      </c>
      <c r="G47" s="120">
        <v>-3980</v>
      </c>
      <c r="H47" s="120">
        <v>0</v>
      </c>
      <c r="I47" s="108">
        <v>4917020</v>
      </c>
    </row>
    <row r="48" spans="2:9" ht="15.6">
      <c r="B48" s="103" t="s">
        <v>154</v>
      </c>
      <c r="C48" s="119">
        <v>24530000</v>
      </c>
      <c r="D48" s="119">
        <v>0</v>
      </c>
      <c r="E48" s="120">
        <v>-208000</v>
      </c>
      <c r="F48" s="119">
        <v>0</v>
      </c>
      <c r="G48" s="120">
        <v>-11440032</v>
      </c>
      <c r="H48" s="120">
        <v>-127211</v>
      </c>
      <c r="I48" s="108">
        <v>12754757</v>
      </c>
    </row>
    <row r="49" spans="2:9" ht="15.6">
      <c r="B49" s="107" t="s">
        <v>155</v>
      </c>
      <c r="C49" s="119">
        <v>7383168</v>
      </c>
      <c r="D49" s="119">
        <v>0</v>
      </c>
      <c r="E49" s="120">
        <v>0</v>
      </c>
      <c r="F49" s="119">
        <v>0</v>
      </c>
      <c r="G49" s="120">
        <v>-296529</v>
      </c>
      <c r="H49" s="120">
        <v>0</v>
      </c>
      <c r="I49" s="108">
        <v>7086639</v>
      </c>
    </row>
    <row r="50" spans="2:9" ht="15.6">
      <c r="B50" s="103" t="s">
        <v>156</v>
      </c>
      <c r="C50" s="119">
        <v>245000</v>
      </c>
      <c r="D50" s="119">
        <v>0</v>
      </c>
      <c r="E50" s="120">
        <v>0</v>
      </c>
      <c r="F50" s="119">
        <v>0</v>
      </c>
      <c r="G50" s="120">
        <v>-78352</v>
      </c>
      <c r="H50" s="120">
        <v>0</v>
      </c>
      <c r="I50" s="108">
        <v>166648</v>
      </c>
    </row>
    <row r="51" spans="2:9" ht="15.6">
      <c r="B51" s="100" t="s">
        <v>157</v>
      </c>
      <c r="C51" s="101">
        <v>27124110</v>
      </c>
      <c r="D51" s="101">
        <v>0</v>
      </c>
      <c r="E51" s="116">
        <v>131670</v>
      </c>
      <c r="F51" s="101">
        <v>0</v>
      </c>
      <c r="G51" s="101">
        <v>6813945</v>
      </c>
      <c r="H51" s="101">
        <v>0</v>
      </c>
      <c r="I51" s="111">
        <v>34069725</v>
      </c>
    </row>
    <row r="52" spans="2:9" ht="15.6">
      <c r="B52" s="103" t="s">
        <v>175</v>
      </c>
      <c r="C52" s="119">
        <v>27124110</v>
      </c>
      <c r="D52" s="119">
        <v>0</v>
      </c>
      <c r="E52" s="119">
        <v>131670</v>
      </c>
      <c r="F52" s="119">
        <v>0</v>
      </c>
      <c r="G52" s="120">
        <v>6813945</v>
      </c>
      <c r="H52" s="120">
        <v>0</v>
      </c>
      <c r="I52" s="108">
        <v>34069725</v>
      </c>
    </row>
    <row r="53" spans="2:9" ht="15.6">
      <c r="B53" s="100" t="s">
        <v>159</v>
      </c>
      <c r="C53" s="101">
        <v>310511798</v>
      </c>
      <c r="D53" s="101">
        <v>0</v>
      </c>
      <c r="E53" s="122">
        <v>-2013944</v>
      </c>
      <c r="F53" s="101">
        <v>0</v>
      </c>
      <c r="G53" s="122">
        <v>-18779689</v>
      </c>
      <c r="H53" s="122">
        <v>0</v>
      </c>
      <c r="I53" s="102">
        <v>289718165</v>
      </c>
    </row>
    <row r="54" spans="2:9" ht="15.6">
      <c r="B54" s="100" t="s">
        <v>160</v>
      </c>
      <c r="C54" s="101">
        <v>495000000</v>
      </c>
      <c r="D54" s="101">
        <v>0</v>
      </c>
      <c r="E54" s="101">
        <v>0</v>
      </c>
      <c r="F54" s="101">
        <v>0</v>
      </c>
      <c r="G54" s="122">
        <v>-472411829</v>
      </c>
      <c r="H54" s="122">
        <v>0</v>
      </c>
      <c r="I54" s="102">
        <v>22588171</v>
      </c>
    </row>
    <row r="55" spans="2:9" ht="15.6">
      <c r="B55" s="110" t="s">
        <v>161</v>
      </c>
      <c r="C55" s="119">
        <v>495000000</v>
      </c>
      <c r="D55" s="119">
        <v>0</v>
      </c>
      <c r="E55" s="119">
        <v>0</v>
      </c>
      <c r="F55" s="119">
        <v>0</v>
      </c>
      <c r="G55" s="120">
        <v>-472411829</v>
      </c>
      <c r="H55" s="120">
        <v>0</v>
      </c>
      <c r="I55" s="108">
        <v>22588171</v>
      </c>
    </row>
    <row r="56" spans="2:9" ht="15.6">
      <c r="B56" s="100" t="s">
        <v>162</v>
      </c>
      <c r="C56" s="101">
        <v>805511798</v>
      </c>
      <c r="D56" s="101">
        <v>0</v>
      </c>
      <c r="E56" s="122">
        <v>-2013944</v>
      </c>
      <c r="F56" s="101">
        <v>0</v>
      </c>
      <c r="G56" s="122">
        <v>-491191518</v>
      </c>
      <c r="H56" s="122">
        <v>0</v>
      </c>
      <c r="I56" s="102">
        <v>312306336</v>
      </c>
    </row>
    <row r="57" spans="2:9" ht="15.6">
      <c r="B57" s="100" t="s">
        <v>64</v>
      </c>
      <c r="C57" s="116">
        <v>11360337084.91</v>
      </c>
      <c r="D57" s="116">
        <v>363738646.68000031</v>
      </c>
      <c r="E57" s="116">
        <v>-184058000</v>
      </c>
      <c r="F57" s="116">
        <v>119532</v>
      </c>
      <c r="G57" s="116">
        <v>88889966</v>
      </c>
      <c r="H57" s="116">
        <v>0</v>
      </c>
      <c r="I57" s="102">
        <v>11629027229.59</v>
      </c>
    </row>
    <row r="58" spans="2:9" ht="15.95" thickBot="1">
      <c r="B58" s="104" t="s">
        <v>108</v>
      </c>
      <c r="C58" s="105">
        <v>12165848882.91</v>
      </c>
      <c r="D58" s="105">
        <v>363738646.68000031</v>
      </c>
      <c r="E58" s="98">
        <v>-186071944</v>
      </c>
      <c r="F58" s="105">
        <v>119532</v>
      </c>
      <c r="G58" s="98">
        <v>-402301552</v>
      </c>
      <c r="H58" s="98">
        <v>0</v>
      </c>
      <c r="I58" s="112">
        <v>11941333565.59</v>
      </c>
    </row>
  </sheetData>
  <mergeCells count="7">
    <mergeCell ref="B16:I16"/>
    <mergeCell ref="B8:I8"/>
    <mergeCell ref="B1:I1"/>
    <mergeCell ref="B5:I5"/>
    <mergeCell ref="B4:I4"/>
    <mergeCell ref="B3:I3"/>
    <mergeCell ref="B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A5BC8-22D1-4FC2-8E68-5F32E764AAA9}">
  <dimension ref="A1:H59"/>
  <sheetViews>
    <sheetView workbookViewId="0">
      <selection activeCell="H6" sqref="H1:H1048576"/>
    </sheetView>
  </sheetViews>
  <sheetFormatPr defaultColWidth="11.42578125" defaultRowHeight="14.45"/>
  <cols>
    <col min="1" max="1" width="1.85546875" bestFit="1" customWidth="1"/>
    <col min="2" max="2" width="40.5703125" bestFit="1" customWidth="1"/>
    <col min="3" max="3" width="15.7109375" bestFit="1" customWidth="1"/>
    <col min="4" max="5" width="11.85546875" bestFit="1" customWidth="1"/>
    <col min="6" max="6" width="11.42578125" bestFit="1" customWidth="1"/>
    <col min="7" max="7" width="13" bestFit="1" customWidth="1"/>
    <col min="8" max="8" width="15.42578125" bestFit="1" customWidth="1"/>
  </cols>
  <sheetData>
    <row r="1" spans="1:8" ht="15.6">
      <c r="A1" s="97"/>
      <c r="B1" s="132" t="s">
        <v>0</v>
      </c>
      <c r="C1" s="132"/>
      <c r="D1" s="132"/>
      <c r="E1" s="132"/>
      <c r="F1" s="132"/>
      <c r="G1" s="132"/>
      <c r="H1" s="132"/>
    </row>
    <row r="2" spans="1:8" ht="15.6">
      <c r="A2" s="97"/>
      <c r="B2" s="132" t="s">
        <v>1</v>
      </c>
      <c r="C2" s="132"/>
      <c r="D2" s="132"/>
      <c r="E2" s="132"/>
      <c r="F2" s="132"/>
      <c r="G2" s="132"/>
      <c r="H2" s="132"/>
    </row>
    <row r="3" spans="1:8" ht="15.6">
      <c r="A3" s="97"/>
      <c r="B3" s="133" t="s">
        <v>189</v>
      </c>
      <c r="C3" s="133"/>
      <c r="D3" s="133"/>
      <c r="E3" s="133"/>
      <c r="F3" s="133"/>
      <c r="G3" s="133"/>
      <c r="H3" s="133"/>
    </row>
    <row r="4" spans="1:8" ht="15.6">
      <c r="A4" s="97"/>
      <c r="B4" s="132" t="s">
        <v>3</v>
      </c>
      <c r="C4" s="132"/>
      <c r="D4" s="132"/>
      <c r="E4" s="132"/>
      <c r="F4" s="132"/>
      <c r="G4" s="132"/>
      <c r="H4" s="132"/>
    </row>
    <row r="5" spans="1:8" ht="15.95" thickBot="1">
      <c r="A5" s="97"/>
      <c r="B5" s="134" t="s">
        <v>4</v>
      </c>
      <c r="C5" s="135"/>
      <c r="D5" s="135"/>
      <c r="E5" s="135"/>
      <c r="F5" s="135"/>
      <c r="G5" s="135"/>
      <c r="H5" s="135"/>
    </row>
    <row r="6" spans="1:8" ht="46.5">
      <c r="A6" s="97"/>
      <c r="B6" s="96"/>
      <c r="C6" s="64" t="s">
        <v>190</v>
      </c>
      <c r="D6" s="64" t="s">
        <v>191</v>
      </c>
      <c r="E6" s="64" t="s">
        <v>192</v>
      </c>
      <c r="F6" s="64" t="s">
        <v>193</v>
      </c>
      <c r="G6" s="64" t="s">
        <v>194</v>
      </c>
      <c r="H6" s="60" t="s">
        <v>119</v>
      </c>
    </row>
    <row r="7" spans="1:8" ht="46.5">
      <c r="A7" s="97"/>
      <c r="B7" s="66" t="s">
        <v>120</v>
      </c>
      <c r="C7" s="69" t="s">
        <v>121</v>
      </c>
      <c r="D7" s="69" t="s">
        <v>122</v>
      </c>
      <c r="E7" s="69" t="s">
        <v>184</v>
      </c>
      <c r="F7" s="69" t="s">
        <v>124</v>
      </c>
      <c r="G7" s="69" t="s">
        <v>184</v>
      </c>
      <c r="H7" s="63" t="s">
        <v>127</v>
      </c>
    </row>
    <row r="8" spans="1:8" ht="15.6">
      <c r="A8" s="97"/>
      <c r="B8" s="143" t="s">
        <v>5</v>
      </c>
      <c r="C8" s="144"/>
      <c r="D8" s="144"/>
      <c r="E8" s="144"/>
      <c r="F8" s="144"/>
      <c r="G8" s="144"/>
      <c r="H8" s="145"/>
    </row>
    <row r="9" spans="1:8" ht="15.6">
      <c r="A9" s="97"/>
      <c r="B9" s="70" t="s">
        <v>81</v>
      </c>
      <c r="C9" s="101">
        <v>11796570263.59</v>
      </c>
      <c r="D9" s="101">
        <v>92413235.540000007</v>
      </c>
      <c r="E9" s="101">
        <v>0</v>
      </c>
      <c r="F9" s="101">
        <v>0</v>
      </c>
      <c r="G9" s="122">
        <v>0</v>
      </c>
      <c r="H9" s="102">
        <v>11888983499.130001</v>
      </c>
    </row>
    <row r="10" spans="1:8" ht="15.6">
      <c r="A10" s="97"/>
      <c r="B10" s="68" t="s">
        <v>128</v>
      </c>
      <c r="C10" s="119">
        <v>11540137263.59</v>
      </c>
      <c r="D10" s="119">
        <v>92413235.540000007</v>
      </c>
      <c r="E10" s="119">
        <v>0</v>
      </c>
      <c r="F10" s="119">
        <v>0</v>
      </c>
      <c r="G10" s="119">
        <v>0</v>
      </c>
      <c r="H10" s="108">
        <v>11632550499.130001</v>
      </c>
    </row>
    <row r="11" spans="1:8" ht="15.6">
      <c r="A11" s="97"/>
      <c r="B11" s="68" t="s">
        <v>129</v>
      </c>
      <c r="C11" s="119">
        <v>250000000</v>
      </c>
      <c r="D11" s="119">
        <v>0</v>
      </c>
      <c r="E11" s="119">
        <v>0</v>
      </c>
      <c r="F11" s="119">
        <v>0</v>
      </c>
      <c r="G11" s="119">
        <v>0</v>
      </c>
      <c r="H11" s="108">
        <v>250000000</v>
      </c>
    </row>
    <row r="12" spans="1:8" ht="15.6">
      <c r="A12" s="97"/>
      <c r="B12" s="68" t="s">
        <v>195</v>
      </c>
      <c r="C12" s="119">
        <v>6433000</v>
      </c>
      <c r="D12" s="119">
        <v>0</v>
      </c>
      <c r="E12" s="119">
        <v>0</v>
      </c>
      <c r="F12" s="119">
        <v>0</v>
      </c>
      <c r="G12" s="119">
        <v>0</v>
      </c>
      <c r="H12" s="108">
        <v>6433000</v>
      </c>
    </row>
    <row r="13" spans="1:8" ht="15.6">
      <c r="A13" s="97"/>
      <c r="B13" s="70" t="s">
        <v>79</v>
      </c>
      <c r="C13" s="101">
        <v>440964054</v>
      </c>
      <c r="D13" s="101">
        <v>0</v>
      </c>
      <c r="E13" s="122">
        <v>70787831</v>
      </c>
      <c r="F13" s="101">
        <v>0</v>
      </c>
      <c r="G13" s="122">
        <v>329273241</v>
      </c>
      <c r="H13" s="102">
        <v>841025126</v>
      </c>
    </row>
    <row r="14" spans="1:8" ht="15.6">
      <c r="A14" s="97"/>
      <c r="B14" s="68" t="s">
        <v>21</v>
      </c>
      <c r="C14" s="119">
        <v>440964054</v>
      </c>
      <c r="D14" s="119">
        <v>0</v>
      </c>
      <c r="E14" s="119">
        <v>70787831</v>
      </c>
      <c r="F14" s="119">
        <v>0</v>
      </c>
      <c r="G14" s="119">
        <v>329273241</v>
      </c>
      <c r="H14" s="108">
        <v>841025126</v>
      </c>
    </row>
    <row r="15" spans="1:8" ht="15.6">
      <c r="A15" s="97"/>
      <c r="B15" s="68" t="s">
        <v>172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08">
        <v>0</v>
      </c>
    </row>
    <row r="16" spans="1:8" ht="15.6">
      <c r="A16" s="97"/>
      <c r="B16" s="70" t="s">
        <v>23</v>
      </c>
      <c r="C16" s="109">
        <v>12237534317.59</v>
      </c>
      <c r="D16" s="109">
        <v>92413235.540000007</v>
      </c>
      <c r="E16" s="122">
        <v>70787831</v>
      </c>
      <c r="F16" s="109">
        <v>0</v>
      </c>
      <c r="G16" s="122">
        <v>329273241</v>
      </c>
      <c r="H16" s="109">
        <v>12730008625.130001</v>
      </c>
    </row>
    <row r="17" spans="1:8" ht="15.6">
      <c r="A17" s="97"/>
      <c r="B17" s="143" t="s">
        <v>24</v>
      </c>
      <c r="C17" s="144"/>
      <c r="D17" s="144"/>
      <c r="E17" s="144"/>
      <c r="F17" s="144"/>
      <c r="G17" s="144"/>
      <c r="H17" s="145"/>
    </row>
    <row r="18" spans="1:8" ht="15.6">
      <c r="A18" s="97"/>
      <c r="B18" s="70" t="s">
        <v>25</v>
      </c>
      <c r="C18" s="101">
        <v>249990549</v>
      </c>
      <c r="D18" s="101">
        <v>0</v>
      </c>
      <c r="E18" s="122">
        <v>5134237</v>
      </c>
      <c r="F18" s="101">
        <v>0</v>
      </c>
      <c r="G18" s="122">
        <v>0</v>
      </c>
      <c r="H18" s="111">
        <v>255124786</v>
      </c>
    </row>
    <row r="19" spans="1:8" ht="15.6">
      <c r="A19" s="97"/>
      <c r="B19" s="71" t="s">
        <v>196</v>
      </c>
      <c r="C19" s="119">
        <v>102259200</v>
      </c>
      <c r="D19" s="119">
        <v>0</v>
      </c>
      <c r="E19" s="119">
        <v>2374800</v>
      </c>
      <c r="F19" s="119">
        <v>0</v>
      </c>
      <c r="G19" s="119">
        <v>0</v>
      </c>
      <c r="H19" s="108">
        <v>104634000</v>
      </c>
    </row>
    <row r="20" spans="1:8" ht="15.6">
      <c r="A20" s="97"/>
      <c r="B20" s="68" t="s">
        <v>132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08">
        <v>0</v>
      </c>
    </row>
    <row r="21" spans="1:8" ht="15.6">
      <c r="A21" s="97"/>
      <c r="B21" s="68" t="s">
        <v>27</v>
      </c>
      <c r="C21" s="119">
        <v>8521600</v>
      </c>
      <c r="D21" s="119">
        <v>0</v>
      </c>
      <c r="E21" s="119">
        <v>197900</v>
      </c>
      <c r="F21" s="119">
        <v>0</v>
      </c>
      <c r="G21" s="119">
        <v>0</v>
      </c>
      <c r="H21" s="108">
        <v>8719500</v>
      </c>
    </row>
    <row r="22" spans="1:8" ht="15.6">
      <c r="A22" s="97"/>
      <c r="B22" s="68" t="s">
        <v>28</v>
      </c>
      <c r="C22" s="119">
        <v>5397013</v>
      </c>
      <c r="D22" s="119">
        <v>0</v>
      </c>
      <c r="E22" s="119">
        <v>125337</v>
      </c>
      <c r="F22" s="119">
        <v>0</v>
      </c>
      <c r="G22" s="119">
        <v>0</v>
      </c>
      <c r="H22" s="108">
        <v>5522350</v>
      </c>
    </row>
    <row r="23" spans="1:8" ht="15.6">
      <c r="A23" s="97"/>
      <c r="B23" s="68" t="s">
        <v>133</v>
      </c>
      <c r="C23" s="119">
        <v>8521600</v>
      </c>
      <c r="D23" s="119">
        <v>0</v>
      </c>
      <c r="E23" s="119">
        <v>197900</v>
      </c>
      <c r="F23" s="119">
        <v>0</v>
      </c>
      <c r="G23" s="119">
        <v>0</v>
      </c>
      <c r="H23" s="108">
        <v>8719500</v>
      </c>
    </row>
    <row r="24" spans="1:8" ht="15.6">
      <c r="A24" s="97"/>
      <c r="B24" s="68" t="s">
        <v>134</v>
      </c>
      <c r="C24" s="119">
        <v>1022592</v>
      </c>
      <c r="D24" s="119">
        <v>0</v>
      </c>
      <c r="E24" s="119">
        <v>23748</v>
      </c>
      <c r="F24" s="119">
        <v>0</v>
      </c>
      <c r="G24" s="119">
        <v>0</v>
      </c>
      <c r="H24" s="108">
        <v>1046340</v>
      </c>
    </row>
    <row r="25" spans="1:8" ht="15.6">
      <c r="A25" s="97"/>
      <c r="B25" s="68" t="s">
        <v>186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08">
        <v>0</v>
      </c>
    </row>
    <row r="26" spans="1:8" ht="15.6">
      <c r="A26" s="97"/>
      <c r="B26" s="68" t="s">
        <v>33</v>
      </c>
      <c r="C26" s="119">
        <v>22034400</v>
      </c>
      <c r="D26" s="119">
        <v>0</v>
      </c>
      <c r="E26" s="119">
        <v>510720</v>
      </c>
      <c r="F26" s="119">
        <v>0</v>
      </c>
      <c r="G26" s="119">
        <v>0</v>
      </c>
      <c r="H26" s="108">
        <v>22545120</v>
      </c>
    </row>
    <row r="27" spans="1:8" ht="15.6">
      <c r="A27" s="97"/>
      <c r="B27" s="68" t="s">
        <v>136</v>
      </c>
      <c r="C27" s="119">
        <v>4090800</v>
      </c>
      <c r="D27" s="119">
        <v>0</v>
      </c>
      <c r="E27" s="119">
        <v>96000</v>
      </c>
      <c r="F27" s="119">
        <v>0</v>
      </c>
      <c r="G27" s="119">
        <v>0</v>
      </c>
      <c r="H27" s="108">
        <v>4186800</v>
      </c>
    </row>
    <row r="28" spans="1:8" ht="15.6">
      <c r="A28" s="97"/>
      <c r="B28" s="68" t="s">
        <v>35</v>
      </c>
      <c r="C28" s="119">
        <v>3068400</v>
      </c>
      <c r="D28" s="119">
        <v>0</v>
      </c>
      <c r="E28" s="119">
        <v>72000</v>
      </c>
      <c r="F28" s="119">
        <v>0</v>
      </c>
      <c r="G28" s="119">
        <v>0</v>
      </c>
      <c r="H28" s="108">
        <v>3140400</v>
      </c>
    </row>
    <row r="29" spans="1:8" ht="15.6">
      <c r="A29" s="97"/>
      <c r="B29" s="68" t="s">
        <v>36</v>
      </c>
      <c r="C29" s="119">
        <v>2046000</v>
      </c>
      <c r="D29" s="119">
        <v>0</v>
      </c>
      <c r="E29" s="119">
        <v>48000</v>
      </c>
      <c r="F29" s="119">
        <v>0</v>
      </c>
      <c r="G29" s="119">
        <v>0</v>
      </c>
      <c r="H29" s="108">
        <v>2094000</v>
      </c>
    </row>
    <row r="30" spans="1:8" ht="15.6">
      <c r="A30" s="97" t="s">
        <v>187</v>
      </c>
      <c r="B30" s="68" t="s">
        <v>188</v>
      </c>
      <c r="C30" s="119">
        <v>33900000</v>
      </c>
      <c r="D30" s="119">
        <v>0</v>
      </c>
      <c r="E30" s="119">
        <v>787200</v>
      </c>
      <c r="F30" s="119">
        <v>0</v>
      </c>
      <c r="G30" s="119">
        <v>0</v>
      </c>
      <c r="H30" s="108">
        <v>34687200</v>
      </c>
    </row>
    <row r="31" spans="1:8" ht="15.6">
      <c r="A31" s="97"/>
      <c r="B31" s="68" t="s">
        <v>137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08">
        <v>0</v>
      </c>
    </row>
    <row r="32" spans="1:8" ht="15.6">
      <c r="A32" s="97"/>
      <c r="B32" s="68" t="s">
        <v>138</v>
      </c>
      <c r="C32" s="119">
        <v>31622376</v>
      </c>
      <c r="D32" s="119">
        <v>0</v>
      </c>
      <c r="E32" s="119">
        <v>0</v>
      </c>
      <c r="F32" s="119">
        <v>0</v>
      </c>
      <c r="G32" s="119">
        <v>0</v>
      </c>
      <c r="H32" s="108">
        <v>31622376</v>
      </c>
    </row>
    <row r="33" spans="1:8" ht="15.6">
      <c r="A33" s="97"/>
      <c r="B33" s="68" t="s">
        <v>139</v>
      </c>
      <c r="C33" s="119">
        <v>27506568</v>
      </c>
      <c r="D33" s="119">
        <v>0</v>
      </c>
      <c r="E33" s="119">
        <v>700632</v>
      </c>
      <c r="F33" s="119">
        <v>0</v>
      </c>
      <c r="G33" s="119">
        <v>0</v>
      </c>
      <c r="H33" s="108">
        <v>28207200</v>
      </c>
    </row>
    <row r="34" spans="1:8" ht="15.6">
      <c r="A34" s="97"/>
      <c r="B34" s="70" t="s">
        <v>41</v>
      </c>
      <c r="C34" s="101">
        <v>149743566</v>
      </c>
      <c r="D34" s="101">
        <v>0</v>
      </c>
      <c r="E34" s="122">
        <v>1920150</v>
      </c>
      <c r="F34" s="101">
        <v>0</v>
      </c>
      <c r="G34" s="122">
        <v>0</v>
      </c>
      <c r="H34" s="102">
        <v>151663716</v>
      </c>
    </row>
    <row r="35" spans="1:8" ht="15.6">
      <c r="A35" s="97"/>
      <c r="B35" s="68" t="s">
        <v>140</v>
      </c>
      <c r="C35" s="119">
        <v>2500000</v>
      </c>
      <c r="D35" s="119">
        <v>0</v>
      </c>
      <c r="E35" s="119">
        <v>0</v>
      </c>
      <c r="F35" s="119">
        <v>0</v>
      </c>
      <c r="G35" s="119">
        <v>0</v>
      </c>
      <c r="H35" s="108">
        <v>2500000</v>
      </c>
    </row>
    <row r="36" spans="1:8" ht="15.6">
      <c r="A36" s="97"/>
      <c r="B36" s="61" t="s">
        <v>197</v>
      </c>
      <c r="C36" s="119">
        <v>33321535</v>
      </c>
      <c r="D36" s="119">
        <v>0</v>
      </c>
      <c r="E36" s="119">
        <v>312424</v>
      </c>
      <c r="F36" s="119">
        <v>0</v>
      </c>
      <c r="G36" s="119">
        <v>0</v>
      </c>
      <c r="H36" s="108">
        <v>33633959</v>
      </c>
    </row>
    <row r="37" spans="1:8" ht="15.6">
      <c r="A37" s="97"/>
      <c r="B37" s="71" t="s">
        <v>142</v>
      </c>
      <c r="C37" s="119">
        <v>3498300</v>
      </c>
      <c r="D37" s="119">
        <v>0</v>
      </c>
      <c r="E37" s="119">
        <v>49300</v>
      </c>
      <c r="F37" s="119">
        <v>1804727</v>
      </c>
      <c r="G37" s="119">
        <v>0</v>
      </c>
      <c r="H37" s="108">
        <v>5352327</v>
      </c>
    </row>
    <row r="38" spans="1:8" ht="15.6">
      <c r="A38" s="97"/>
      <c r="B38" s="71" t="s">
        <v>143</v>
      </c>
      <c r="C38" s="119">
        <v>536900</v>
      </c>
      <c r="D38" s="119">
        <v>0</v>
      </c>
      <c r="E38" s="119">
        <v>0</v>
      </c>
      <c r="F38" s="119">
        <v>0</v>
      </c>
      <c r="G38" s="119">
        <v>0</v>
      </c>
      <c r="H38" s="108">
        <v>536900</v>
      </c>
    </row>
    <row r="39" spans="1:8" ht="15.6">
      <c r="A39" s="97"/>
      <c r="B39" s="71" t="s">
        <v>144</v>
      </c>
      <c r="C39" s="119">
        <v>12088000</v>
      </c>
      <c r="D39" s="119">
        <v>0</v>
      </c>
      <c r="E39" s="119">
        <v>0</v>
      </c>
      <c r="F39" s="119">
        <v>0</v>
      </c>
      <c r="G39" s="119">
        <v>0</v>
      </c>
      <c r="H39" s="108">
        <v>12088000</v>
      </c>
    </row>
    <row r="40" spans="1:8" ht="15.6">
      <c r="A40" s="97"/>
      <c r="B40" s="68" t="s">
        <v>145</v>
      </c>
      <c r="C40" s="119">
        <v>2086894</v>
      </c>
      <c r="D40" s="119">
        <v>0</v>
      </c>
      <c r="E40" s="119">
        <v>50539</v>
      </c>
      <c r="F40" s="119">
        <v>0</v>
      </c>
      <c r="G40" s="119">
        <v>0</v>
      </c>
      <c r="H40" s="108">
        <v>2137433</v>
      </c>
    </row>
    <row r="41" spans="1:8" ht="15.6">
      <c r="A41" s="97"/>
      <c r="B41" s="71" t="s">
        <v>146</v>
      </c>
      <c r="C41" s="119">
        <v>12571100</v>
      </c>
      <c r="D41" s="119">
        <v>0</v>
      </c>
      <c r="E41" s="119">
        <v>0</v>
      </c>
      <c r="F41" s="124">
        <v>-2107852</v>
      </c>
      <c r="G41" s="119">
        <v>0</v>
      </c>
      <c r="H41" s="108">
        <v>10463248</v>
      </c>
    </row>
    <row r="42" spans="1:8" ht="15.6">
      <c r="A42" s="97"/>
      <c r="B42" s="68" t="s">
        <v>173</v>
      </c>
      <c r="C42" s="119">
        <v>15934100</v>
      </c>
      <c r="D42" s="119">
        <v>0</v>
      </c>
      <c r="E42" s="119">
        <v>405300</v>
      </c>
      <c r="F42" s="119">
        <v>0</v>
      </c>
      <c r="G42" s="119">
        <v>0</v>
      </c>
      <c r="H42" s="108">
        <v>16339400</v>
      </c>
    </row>
    <row r="43" spans="1:8" ht="15.6">
      <c r="A43" s="97"/>
      <c r="B43" s="68" t="s">
        <v>148</v>
      </c>
      <c r="C43" s="119">
        <v>13937148</v>
      </c>
      <c r="D43" s="119">
        <v>0</v>
      </c>
      <c r="E43" s="119">
        <v>354552</v>
      </c>
      <c r="F43" s="119">
        <v>0</v>
      </c>
      <c r="G43" s="119">
        <v>0</v>
      </c>
      <c r="H43" s="108">
        <v>14291700</v>
      </c>
    </row>
    <row r="44" spans="1:8" ht="15.6">
      <c r="A44" s="97"/>
      <c r="B44" s="61" t="s">
        <v>149</v>
      </c>
      <c r="C44" s="119">
        <v>2101089</v>
      </c>
      <c r="D44" s="119">
        <v>0</v>
      </c>
      <c r="E44" s="119">
        <v>53535</v>
      </c>
      <c r="F44" s="119">
        <v>0</v>
      </c>
      <c r="G44" s="119">
        <v>0</v>
      </c>
      <c r="H44" s="108">
        <v>2154624</v>
      </c>
    </row>
    <row r="45" spans="1:8" ht="15.6">
      <c r="A45" s="97"/>
      <c r="B45" s="68" t="s">
        <v>150</v>
      </c>
      <c r="C45" s="119">
        <v>5658900</v>
      </c>
      <c r="D45" s="119">
        <v>0</v>
      </c>
      <c r="E45" s="119">
        <v>0</v>
      </c>
      <c r="F45" s="119">
        <v>0</v>
      </c>
      <c r="G45" s="119">
        <v>0</v>
      </c>
      <c r="H45" s="108">
        <v>5658900</v>
      </c>
    </row>
    <row r="46" spans="1:8" ht="15.6">
      <c r="A46" s="97"/>
      <c r="B46" s="99" t="s">
        <v>151</v>
      </c>
      <c r="C46" s="119">
        <v>4216400</v>
      </c>
      <c r="D46" s="119">
        <v>0</v>
      </c>
      <c r="E46" s="119">
        <v>101000</v>
      </c>
      <c r="F46" s="119">
        <v>0</v>
      </c>
      <c r="G46" s="119">
        <v>0</v>
      </c>
      <c r="H46" s="108">
        <v>4317400</v>
      </c>
    </row>
    <row r="47" spans="1:8" ht="15.6">
      <c r="A47" s="97"/>
      <c r="B47" s="99" t="s">
        <v>174</v>
      </c>
      <c r="C47" s="119">
        <v>1577600</v>
      </c>
      <c r="D47" s="119">
        <v>0</v>
      </c>
      <c r="E47" s="119">
        <v>0</v>
      </c>
      <c r="F47" s="119">
        <v>0</v>
      </c>
      <c r="G47" s="119">
        <v>0</v>
      </c>
      <c r="H47" s="108">
        <v>1577600</v>
      </c>
    </row>
    <row r="48" spans="1:8" ht="15.6">
      <c r="A48" s="97"/>
      <c r="B48" s="99" t="s">
        <v>153</v>
      </c>
      <c r="C48" s="119">
        <v>5068600</v>
      </c>
      <c r="D48" s="119">
        <v>0</v>
      </c>
      <c r="E48" s="119">
        <v>0</v>
      </c>
      <c r="F48" s="119">
        <v>0</v>
      </c>
      <c r="G48" s="119">
        <v>0</v>
      </c>
      <c r="H48" s="108">
        <v>5068600</v>
      </c>
    </row>
    <row r="49" spans="1:8" ht="15.6">
      <c r="A49" s="97"/>
      <c r="B49" s="61" t="s">
        <v>154</v>
      </c>
      <c r="C49" s="119">
        <v>25477000</v>
      </c>
      <c r="D49" s="119">
        <v>0</v>
      </c>
      <c r="E49" s="119">
        <v>397000</v>
      </c>
      <c r="F49" s="119">
        <v>0</v>
      </c>
      <c r="G49" s="119">
        <v>0</v>
      </c>
      <c r="H49" s="108">
        <v>25874000</v>
      </c>
    </row>
    <row r="50" spans="1:8" ht="15.6">
      <c r="A50" s="97"/>
      <c r="B50" s="68" t="s">
        <v>155</v>
      </c>
      <c r="C50" s="119">
        <v>8925000</v>
      </c>
      <c r="D50" s="119">
        <v>0</v>
      </c>
      <c r="E50" s="119">
        <v>196500</v>
      </c>
      <c r="F50" s="120">
        <v>303125</v>
      </c>
      <c r="G50" s="119">
        <v>0</v>
      </c>
      <c r="H50" s="108">
        <v>9424625</v>
      </c>
    </row>
    <row r="51" spans="1:8" ht="15.6">
      <c r="A51" s="97"/>
      <c r="B51" s="61" t="s">
        <v>156</v>
      </c>
      <c r="C51" s="119">
        <v>245000</v>
      </c>
      <c r="D51" s="119">
        <v>0</v>
      </c>
      <c r="E51" s="119">
        <v>0</v>
      </c>
      <c r="F51" s="119">
        <v>0</v>
      </c>
      <c r="G51" s="119">
        <v>0</v>
      </c>
      <c r="H51" s="108">
        <v>245000</v>
      </c>
    </row>
    <row r="52" spans="1:8" ht="15.6">
      <c r="A52" s="97"/>
      <c r="B52" s="70" t="s">
        <v>157</v>
      </c>
      <c r="C52" s="101">
        <v>56419440</v>
      </c>
      <c r="D52" s="101">
        <v>0</v>
      </c>
      <c r="E52" s="116">
        <v>3580560</v>
      </c>
      <c r="F52" s="101">
        <v>0</v>
      </c>
      <c r="G52" s="101">
        <v>0</v>
      </c>
      <c r="H52" s="111">
        <v>60000000</v>
      </c>
    </row>
    <row r="53" spans="1:8" ht="15.6">
      <c r="A53" s="97"/>
      <c r="B53" s="61" t="s">
        <v>175</v>
      </c>
      <c r="C53" s="119">
        <v>56419440</v>
      </c>
      <c r="D53" s="119">
        <v>0</v>
      </c>
      <c r="E53" s="119">
        <v>3580560</v>
      </c>
      <c r="F53" s="119">
        <v>0</v>
      </c>
      <c r="G53" s="119">
        <v>0</v>
      </c>
      <c r="H53" s="108">
        <v>60000000</v>
      </c>
    </row>
    <row r="54" spans="1:8" ht="15.6">
      <c r="A54" s="97"/>
      <c r="B54" s="70" t="s">
        <v>159</v>
      </c>
      <c r="C54" s="122">
        <v>456153555</v>
      </c>
      <c r="D54" s="122">
        <v>0</v>
      </c>
      <c r="E54" s="122">
        <v>10634947</v>
      </c>
      <c r="F54" s="122">
        <v>0</v>
      </c>
      <c r="G54" s="122">
        <v>0</v>
      </c>
      <c r="H54" s="102">
        <v>466788502</v>
      </c>
    </row>
    <row r="55" spans="1:8" ht="15.6">
      <c r="A55" s="97"/>
      <c r="B55" s="70" t="s">
        <v>160</v>
      </c>
      <c r="C55" s="101">
        <v>250000000</v>
      </c>
      <c r="D55" s="101">
        <v>0</v>
      </c>
      <c r="E55" s="101">
        <v>0</v>
      </c>
      <c r="F55" s="101">
        <v>0</v>
      </c>
      <c r="G55" s="122">
        <v>0</v>
      </c>
      <c r="H55" s="102">
        <v>250000000</v>
      </c>
    </row>
    <row r="56" spans="1:8" ht="15.6">
      <c r="A56" s="97"/>
      <c r="B56" s="99" t="s">
        <v>161</v>
      </c>
      <c r="C56" s="119">
        <v>250000000</v>
      </c>
      <c r="D56" s="119">
        <v>0</v>
      </c>
      <c r="E56" s="119">
        <v>0</v>
      </c>
      <c r="F56" s="119">
        <v>0</v>
      </c>
      <c r="G56" s="119">
        <v>0</v>
      </c>
      <c r="H56" s="108">
        <v>250000000</v>
      </c>
    </row>
    <row r="57" spans="1:8" ht="15.6">
      <c r="A57" s="97"/>
      <c r="B57" s="70" t="s">
        <v>162</v>
      </c>
      <c r="C57" s="101">
        <v>706153555</v>
      </c>
      <c r="D57" s="101">
        <v>0</v>
      </c>
      <c r="E57" s="122">
        <v>10634947</v>
      </c>
      <c r="F57" s="101">
        <v>0</v>
      </c>
      <c r="G57" s="122">
        <v>0</v>
      </c>
      <c r="H57" s="102">
        <v>716788502</v>
      </c>
    </row>
    <row r="58" spans="1:8" ht="15.6">
      <c r="A58" s="97"/>
      <c r="B58" s="70" t="s">
        <v>64</v>
      </c>
      <c r="C58" s="116">
        <v>11531380762.59</v>
      </c>
      <c r="D58" s="116">
        <v>92413235.540000007</v>
      </c>
      <c r="E58" s="116">
        <v>60152884</v>
      </c>
      <c r="F58" s="116">
        <v>0</v>
      </c>
      <c r="G58" s="116">
        <v>329273241</v>
      </c>
      <c r="H58" s="102">
        <v>12013220123.130001</v>
      </c>
    </row>
    <row r="59" spans="1:8" ht="15.95" thickBot="1">
      <c r="A59" s="97"/>
      <c r="B59" s="67" t="s">
        <v>108</v>
      </c>
      <c r="C59" s="105">
        <v>12237534317.59</v>
      </c>
      <c r="D59" s="105">
        <v>92413235.540000007</v>
      </c>
      <c r="E59" s="98">
        <v>70787831</v>
      </c>
      <c r="F59" s="105">
        <v>0</v>
      </c>
      <c r="G59" s="98">
        <v>329273241</v>
      </c>
      <c r="H59" s="112">
        <v>12730008625.130001</v>
      </c>
    </row>
  </sheetData>
  <mergeCells count="7">
    <mergeCell ref="B17:H17"/>
    <mergeCell ref="B1:H1"/>
    <mergeCell ref="B2:H2"/>
    <mergeCell ref="B3:H3"/>
    <mergeCell ref="B4:H4"/>
    <mergeCell ref="B5:H5"/>
    <mergeCell ref="B8:H8"/>
  </mergeCells>
  <conditionalFormatting sqref="B9">
    <cfRule type="duplicateValues" dxfId="9" priority="9"/>
    <cfRule type="duplicateValues" dxfId="8" priority="10"/>
  </conditionalFormatting>
  <conditionalFormatting sqref="B13">
    <cfRule type="duplicateValues" dxfId="7" priority="7"/>
    <cfRule type="duplicateValues" dxfId="6" priority="8"/>
  </conditionalFormatting>
  <conditionalFormatting sqref="B44">
    <cfRule type="duplicateValues" dxfId="5" priority="5"/>
    <cfRule type="duplicateValues" dxfId="4" priority="6"/>
  </conditionalFormatting>
  <conditionalFormatting sqref="B51">
    <cfRule type="duplicateValues" dxfId="3" priority="3"/>
    <cfRule type="duplicateValues" dxfId="2" priority="4"/>
  </conditionalFormatting>
  <conditionalFormatting sqref="B36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Jonathan Buitrago</cp:lastModifiedBy>
  <cp:revision/>
  <dcterms:created xsi:type="dcterms:W3CDTF">2022-09-30T15:39:00Z</dcterms:created>
  <dcterms:modified xsi:type="dcterms:W3CDTF">2022-10-06T17:15:33Z</dcterms:modified>
  <cp:category/>
  <cp:contentStatus/>
</cp:coreProperties>
</file>